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6" documentId="8_{BF702D0E-8C1D-4735-90FB-7FD93F3F97C6}" xr6:coauthVersionLast="47" xr6:coauthVersionMax="47" xr10:uidLastSave="{19E210B0-652E-49BF-9A73-81D31FE96795}"/>
  <bookViews>
    <workbookView xWindow="3072" yWindow="3072" windowWidth="17280" windowHeight="8820" xr2:uid="{00000000-000D-0000-FFFF-FFFF00000000}"/>
  </bookViews>
  <sheets>
    <sheet name="Generell input" sheetId="1" r:id="rId1"/>
    <sheet name="Tiltaksanalyse" sheetId="5" r:id="rId2"/>
    <sheet name="Effektanalyse" sheetId="8" r:id="rId3"/>
    <sheet name="GIS-tabeller" sheetId="9" r:id="rId4"/>
    <sheet name="Referanser" sheetId="4" r:id="rId5"/>
  </sheets>
  <externalReferences>
    <externalReference r:id="rId6"/>
  </externalReferences>
  <definedNames>
    <definedName name="_Toc514068790" localSheetId="1">Tiltaksanalyse!#REF!</definedName>
    <definedName name="d">'[1]Priser og antagelser'!$C$59</definedName>
    <definedName name="OLE_LINK1" localSheetId="0">'Generell input'!$H$56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5" l="1"/>
  <c r="I40" i="9"/>
  <c r="G40" i="9"/>
  <c r="F40" i="9"/>
  <c r="D40" i="9"/>
  <c r="C40" i="9"/>
  <c r="B40" i="9"/>
  <c r="E39" i="9"/>
  <c r="H39" i="9" s="1"/>
  <c r="E38" i="9"/>
  <c r="H38" i="9" s="1"/>
  <c r="E37" i="9"/>
  <c r="H37" i="9" s="1"/>
  <c r="E36" i="9"/>
  <c r="H36" i="9" s="1"/>
  <c r="E35" i="9"/>
  <c r="H35" i="9" s="1"/>
  <c r="H34" i="9"/>
  <c r="E34" i="9"/>
  <c r="E33" i="9"/>
  <c r="H33" i="9" s="1"/>
  <c r="H32" i="9"/>
  <c r="E32" i="9"/>
  <c r="E31" i="9"/>
  <c r="H31" i="9" s="1"/>
  <c r="H30" i="9"/>
  <c r="E30" i="9"/>
  <c r="E29" i="9"/>
  <c r="E40" i="9" s="1"/>
  <c r="I20" i="9"/>
  <c r="G20" i="9"/>
  <c r="F20" i="9"/>
  <c r="D20" i="9"/>
  <c r="C20" i="9"/>
  <c r="B20" i="9"/>
  <c r="H19" i="9"/>
  <c r="E19" i="9"/>
  <c r="E18" i="9"/>
  <c r="H18" i="9" s="1"/>
  <c r="H17" i="9"/>
  <c r="E17" i="9"/>
  <c r="E16" i="9"/>
  <c r="H16" i="9" s="1"/>
  <c r="H15" i="9"/>
  <c r="E15" i="9"/>
  <c r="E14" i="9"/>
  <c r="H14" i="9" s="1"/>
  <c r="H13" i="9"/>
  <c r="E13" i="9"/>
  <c r="E12" i="9"/>
  <c r="H12" i="9" s="1"/>
  <c r="H11" i="9"/>
  <c r="E11" i="9"/>
  <c r="E10" i="9"/>
  <c r="E20" i="9" s="1"/>
  <c r="H9" i="9"/>
  <c r="E9" i="9"/>
  <c r="H41" i="5"/>
  <c r="H40" i="5"/>
  <c r="H39" i="5"/>
  <c r="G39" i="5"/>
  <c r="H38" i="5"/>
  <c r="G38" i="5"/>
  <c r="H10" i="9" l="1"/>
  <c r="H20" i="9" s="1"/>
  <c r="H29" i="9"/>
  <c r="H40" i="9" s="1"/>
  <c r="J7" i="5"/>
  <c r="D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<sst xmlns="http://schemas.openxmlformats.org/spreadsheetml/2006/main" count="893" uniqueCount="500">
  <si>
    <t>Elektronisk tabell Trua natur - naturtyper</t>
  </si>
  <si>
    <t>Tittel</t>
  </si>
  <si>
    <t>Kalkgrotte</t>
  </si>
  <si>
    <t>Hva</t>
  </si>
  <si>
    <t>Presisering/betydning</t>
  </si>
  <si>
    <t>Fyll inn</t>
  </si>
  <si>
    <t>Kunnskapshull/Usikkerhet</t>
  </si>
  <si>
    <t>Fritekst ekspert</t>
  </si>
  <si>
    <t>Vurdert av</t>
  </si>
  <si>
    <t>Navn, institusjon</t>
  </si>
  <si>
    <t>Marianne Evju, NINA</t>
  </si>
  <si>
    <t>Tid for vurdering</t>
  </si>
  <si>
    <t>måned 2022</t>
  </si>
  <si>
    <t>februar 2022</t>
  </si>
  <si>
    <t>Norsk navn</t>
  </si>
  <si>
    <t>Følg Artsdatabankens navn i Rødlista for naturtyper 2018</t>
  </si>
  <si>
    <t>Om naturtypen</t>
  </si>
  <si>
    <t>Maks 3 setninger som beskriver naturtypen</t>
  </si>
  <si>
    <t>Kalkgrotte er rødlistet som landform. Kalkgrotter er grotter som er dannet ved at vann har løst opp kalkstein. Kalkgrotter finnes spredt utover hele landet i områder med kalkrik berggrunn.</t>
  </si>
  <si>
    <t>Økologi</t>
  </si>
  <si>
    <t xml:space="preserve">Naturtypens økologiske egenskaper. </t>
  </si>
  <si>
    <t>Vann løser opp kalk og vil over tid løse opp kalkstein på sin reise fra høyere til lavere potensial. Det starter i sprekker som utvides og utvikles til store og komplekse systemer. Det finnes aktive og inaktive (fossile) grotter, hvor de aktive stadig har gjennomstrømning av vann og de inaktive danner dryppstein og andre kalkgrottefenomener. </t>
  </si>
  <si>
    <t>God tilstand</t>
  </si>
  <si>
    <t xml:space="preserve">Beskriv hva som karakteriserer en god tilstand for naturtypen og kort hvilke prioriterte variabler for økologisk tilstand som vil være mest aktuelle </t>
  </si>
  <si>
    <t xml:space="preserve">En grotte med god tilstand er intakte grotter som ikke er utsatt for påvirkning på grunn av arealbruk i nedbørfelt, vassdragsutbygging, steinbruddsaktivitet, eller påvirket av menneskelig aktivitet. </t>
  </si>
  <si>
    <t>Metode for vurdering av lokalitetskvalitet er ikke utviklet for denne naturtypen, og det er ikke utviklet indikatorer for god økologisk tilstand.</t>
  </si>
  <si>
    <t xml:space="preserve">Avgrensning etter NiN 2.0 </t>
  </si>
  <si>
    <t>Følg  inndeling i natursystem eller landform (f.eks. torvmarksform) i NiN 2.0</t>
  </si>
  <si>
    <t>Kalkgrotte kan avgrenses både som natursystem og landform. Natursystem: Hovedtype T5 Grotte og overheng. Landform: Kilde til variasjon BS-3KJ-KG -  Kjemiske oppløsningsformer Kalkgrotte</t>
  </si>
  <si>
    <t>I T5 Grotte og overheng er det grunntypene T5-5 sterkt kalkrik grotte og overheng og T5-7 sterkt kalkrik indre del av dyp grotte, som omfatter kalkgrottene. De omfattes av kartleggingsenhetene T5-C-2 Sterkt kalkrike ikke tørkeutsatte grotter og overheng og T5-C-4 Indre del av dyp karstgrotte</t>
  </si>
  <si>
    <t>Avgrensning som forvaltningsenhet</t>
  </si>
  <si>
    <t>Gi en anbefaling om naturtypens avgrensning som hensiktsmessig forvaltningsenhet, beskrevet ved hjelp av NiN 2.0</t>
  </si>
  <si>
    <t>Avgrensing av kalkrgrotter som landform synes å være hensiktsmessig som forvaltningsenhet</t>
  </si>
  <si>
    <t>Avgrensning mot Naturtyper av nasjonal forvaltningsinteresse</t>
  </si>
  <si>
    <t>Følg definisjonen av naturtypen i siste instruks</t>
  </si>
  <si>
    <t>Ikke omfattet av Miljødirektoratets instruks for kartlegging av naturtyper</t>
  </si>
  <si>
    <t>Avgrensning mot kunnskapsgrunnlag 2018</t>
  </si>
  <si>
    <t xml:space="preserve">Vurderingen i 2018 omfattet natursystem hovedtype T5 Grotte og overheng og de grunntypene som omfatter grotter. Ved ny rødlistevurdering er natursystem Grotter i praksis ikke vurdert, mens Kalkgrotter er vurdert som landform. </t>
  </si>
  <si>
    <t>Tid for rødlistevurdering</t>
  </si>
  <si>
    <t>2018</t>
  </si>
  <si>
    <t>Rødlistestatus forkortelse 2018</t>
  </si>
  <si>
    <t>CR; EN; VU; NT</t>
  </si>
  <si>
    <t xml:space="preserve">VU </t>
  </si>
  <si>
    <t>Rødlistestatus 2018</t>
  </si>
  <si>
    <t>kritisk truet; sterkt truet; sårbar; nær truet</t>
  </si>
  <si>
    <t>Sårbar</t>
  </si>
  <si>
    <t>Kriterier 2018</t>
  </si>
  <si>
    <t>Kolonne D  i Naturtyper rødlisteinformasjon, eks. C2b</t>
  </si>
  <si>
    <t>C1; C2a; C2b</t>
  </si>
  <si>
    <t>Andel av nordisk forekomst</t>
  </si>
  <si>
    <t>Kun hvis dette er mulig</t>
  </si>
  <si>
    <t>Tall foreligger ikke</t>
  </si>
  <si>
    <t>Kunnskapsmangel</t>
  </si>
  <si>
    <t>Andel av europeisk forekomst</t>
  </si>
  <si>
    <t>De fleste kalkgrotter i Norge er relativt små (i internasjonal sammenheng), men også i Norge finnes mange eksempler på grottesystemer med totallengde av grottepassasjer over 1 kilometer. Normalt er disse kalkgrottesystemene bare synlige fra landoverflata som noen få, små grotteinnganger, blinde daler og doliner.</t>
  </si>
  <si>
    <t>Antall forekomster NiN</t>
  </si>
  <si>
    <t>NiN-basen. Se tabell i arket "GIS-tabeller". Spesifiser: dekker arealet kun naturtypen, eller andre naturtyper også?</t>
  </si>
  <si>
    <t>90</t>
  </si>
  <si>
    <t xml:space="preserve">Kunnskapsmangel. Kun en liten andel av grottene er kartlagt. </t>
  </si>
  <si>
    <t>Basert på NiN-data: NiN kartleggingsenheter: T5-C-1, T5-C-2, T5-C-3, T5-C-4</t>
  </si>
  <si>
    <t>Antall forekomster Naturbase</t>
  </si>
  <si>
    <t>Naturbase. Se tabell i arket "GIS-tabeller". Spesifiser: dekker arealet kun naturtypen, eller andre naturtyper også?</t>
  </si>
  <si>
    <t>55</t>
  </si>
  <si>
    <t xml:space="preserve">Kunnskapsmangel, kun en liten andel av grottene er kartlagt. Vi antar at arealet kartlagt etter DN-håndbok 13 omfatter større areal enn selve grottene, men dette er ikke systematisk undersøkt. </t>
  </si>
  <si>
    <t xml:space="preserve">Naturbase: B05-Grotte/gruve. Dataene er inkludert grotter med utforming karstgrotte og «null» utforming. </t>
  </si>
  <si>
    <t>Antall forekomster andre kilder</t>
  </si>
  <si>
    <t>F. eks. Myrbase</t>
  </si>
  <si>
    <t>Geografiske mangler</t>
  </si>
  <si>
    <t>Angi hvor stor prosentandel av potensielle forekomster som er kartlagt. Se også presisering i manual. NB! Vurder om fjernmåling kan brukes til  å kartlegge naturtypen i kolonnen for fritekst.</t>
  </si>
  <si>
    <t xml:space="preserve">Ca. 10 % </t>
  </si>
  <si>
    <t xml:space="preserve">Det er til nå kjent om lag 2000 grotter som er noenlunde godt dokumentert, i tillegg til et ukjent antall som er dårlig dokumentert. </t>
  </si>
  <si>
    <t>Naturtypens reelle areal</t>
  </si>
  <si>
    <t xml:space="preserve">Kolonne I i Naturtyper rødlisteinformasjon. Suppler med fritekst basert på vurderingene i de to raden over. </t>
  </si>
  <si>
    <t>2 km2</t>
  </si>
  <si>
    <t>Analoge oversikter over norske grotter er under digitalisering og vil om relativt kort tid gi et bedre datamateriale. </t>
  </si>
  <si>
    <t xml:space="preserve">Selv om mørketallene i Rødlista 2018 er lave, er det et betydelig antall grotter som forventes funnet, gitt den statistiske størrelsesfordelingen av de kjente grottene. Det lengste kjente grottesystemet er en 25 kilometer lang labyrint og det dypeste er 580 meter dypt. Arealet som er angitt i Rødlista er mye mindre enn arealet som per nå er kartlagt. </t>
  </si>
  <si>
    <t>Økosystemtjenester</t>
  </si>
  <si>
    <t>Se presisering i manual. NB! Utdyp naturtypen betydning for pollinatorer og karbonbinding i kolonne for fritekst.</t>
  </si>
  <si>
    <t>Støttende tjenester: Primærproduksjon;</t>
  </si>
  <si>
    <t>Dårlig kjent</t>
  </si>
  <si>
    <t>Leveområder for kryptogamer og insekt.</t>
  </si>
  <si>
    <t>Kulturelle tjenester: rekreasjon</t>
  </si>
  <si>
    <t>Opplevelses- og aktivitetsturisme med grottevandring gir samfunnsøkonomisk verdi. Turopperatører  arrangerer guidet tur til grotter som gir økonomisk profitt.</t>
  </si>
  <si>
    <t>Kulturelle tjenester: turisme</t>
  </si>
  <si>
    <t>Kulturelle tjenester: estetisk verdsetting og inspirasjon for kultur, kunst og design rekreasjon</t>
  </si>
  <si>
    <t>Kulturelle tjenester: åndelige opplevelser og tilhørighet</t>
  </si>
  <si>
    <t>Regulerende tjenester: Pollinering</t>
  </si>
  <si>
    <t>Ubetydelig. Ingen forekomst av blomsterplanter</t>
  </si>
  <si>
    <t>Regulerende tjenester: Binde og lagre karbon</t>
  </si>
  <si>
    <t xml:space="preserve">Ubetydelig. Ikke jordsmonn. </t>
  </si>
  <si>
    <t>Samfunnsøkonomisk verdi</t>
  </si>
  <si>
    <t>Beskrives med ord</t>
  </si>
  <si>
    <t>Trua arter og artsmangfold</t>
  </si>
  <si>
    <t xml:space="preserve">Oppgi forekomst av trua arter (listes opp arter adskilt med ; hvis mulig). Beskriv artsmangfoldet i kolonnen for fritekst. </t>
  </si>
  <si>
    <t>Det er ikke registrert noen rødlistede arter i grotter.</t>
  </si>
  <si>
    <t xml:space="preserve">Mange grotter har med sitt absolutte mørke og ofte lave energitilgang utviklet spesielle økosystemer. Det er kun funnet en ekte grotteart i Norge, Gammarus sp. (marflo) beskrevet fra en grotte i Kongebergområdet i Buskerud (Lien 1997). Karstgrotter kan ha en interessant flora av moser, lav og karplanter ved inngangen og et lite stykke innover grottegangen.  Grotter kan også være overvintringsområde for flaggermus og virvelløse dyr, (soppmygg, spretthaler og edderkoppdyr).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</si>
  <si>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</si>
  <si>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</si>
  <si>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</si>
  <si>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</si>
  <si>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</si>
  <si>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</si>
  <si>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</si>
  <si>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</si>
  <si>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</si>
  <si>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Menneskelig forstyrrelse &gt; Rekreasjon/turisme</t>
  </si>
  <si>
    <t>Pågående</t>
  </si>
  <si>
    <t>Minotriteten av arealet påvirkes (&lt;50%)</t>
  </si>
  <si>
    <t>Ukjent</t>
  </si>
  <si>
    <t xml:space="preserve">Den største påvirkningsfaktoren er gjennom turisme og rekreasjon. Grotting er populært og turisme med guidede turer er antagelig økende. Flere slike turer arrangeres i sårbare grotteområder og må forventes å representere et betydelig problem for tilstanden. Flere grotter er fredet og det finnes tiltak for å hindre ukontrollerte og skadelige besøk, men effekten og oppfølgingen av disse tiltakene er usikker. Noen grotter i Nordland er blant landsdelens mest populære turistattraksjoner, og i enkelte er det innført ferdselsrestriksjoner som følge av for stor belastning. Bruken av kjemiske oppløsningsformer til turisme/rekreasjon er bekymringsverdig. Ikke bare kan de forringes gjennom slitasje, men lys kan føre til algevekst og stadig tilførsel av ny CO2 kan føre til endring i avleiring/oppløsning. I tillegg ødelegges de som viktige naturdokumenter for forskning. </t>
  </si>
  <si>
    <t>Påvirkningsfaktor 2</t>
  </si>
  <si>
    <t>Andre</t>
  </si>
  <si>
    <t>En ubetydelig del av arealet påvirkes</t>
  </si>
  <si>
    <t>I noen tilfelle vil kalkgrotter komme i konflikt med mineraluttak. Kalkstein er et viktig råstoff i industrien og uttak av kalkstein må nødvendigvis foregå i områder der sannsynligheten for kalkgrotter er tilstede.</t>
  </si>
  <si>
    <t>Påvirkningsfaktor x</t>
  </si>
  <si>
    <t xml:space="preserve">Negativ påvirkning fra forskning og innsamling samt næringssalter og transport er ikke vurdert i Rødlista 2018. </t>
  </si>
  <si>
    <t>Samspill mellom påvirkningsfaktorer</t>
  </si>
  <si>
    <t xml:space="preserve">Påvirkningsfaktor 1 er den klart viktigste. </t>
  </si>
  <si>
    <t xml:space="preserve">Ned ett nivå på Rødlista fra dagens kategori. For alternative hovedmål, se manual.  </t>
  </si>
  <si>
    <t>Hovedmål (rødlistestatus 2035)</t>
  </si>
  <si>
    <t>Rødlistestatus forkortelse</t>
  </si>
  <si>
    <t>Nær truet</t>
  </si>
  <si>
    <t xml:space="preserve"> NT</t>
  </si>
  <si>
    <t>Delmål</t>
  </si>
  <si>
    <t>Mål for naturtypen</t>
  </si>
  <si>
    <t>Naturtype-egenskap</t>
  </si>
  <si>
    <t>Målsetting per 2035 (hva må til)</t>
  </si>
  <si>
    <t>Nullalternativ per 2035</t>
  </si>
  <si>
    <t>Delmål 1</t>
  </si>
  <si>
    <t>Abiotisk forringelse siste 50 år</t>
  </si>
  <si>
    <t>Mindre totalareal forringet (&lt; 30 %) med 50-80 % grad av forringelse, ELLER 50-80 % av totalareal forringet med &lt; 30 % forringelsesgrad, siste 50 år</t>
  </si>
  <si>
    <t>50-80 % av totalareal forringet, 50-80 % grad av forringelse, siste 50 år</t>
  </si>
  <si>
    <t xml:space="preserve">Det har vært en reduksjon i tilstand i mange grotter. Viktigste faktorer er slitasje ved ferdsel og vannkraftutbygging. Denne reduksjonen har akselerert kraftig de siste 10 år og mange store grottesystemer har opplevd reduksjon i tilstand på opp til 70-80 % (Lauritzen 2010). For å nå målsetningen om status som NT, må enten arealet med forringelse reduseres, eller så må graden av forringelse reduseres. De tiltakene som er satt i verk, er i hovedsak knyttet til informasjon og dels sikring. Det er usikkert om disse har effekt på reduksjon av slitasje. </t>
  </si>
  <si>
    <t>Delmål 2</t>
  </si>
  <si>
    <t>Abiotisk forringelse kommende 50 år</t>
  </si>
  <si>
    <t>Mindre totalareal forringet (&lt; 30 %) med 50-80 % grad av forringelse, ELLER 50-80 % av totalareal forringet med &lt; 30 % forringelsesgrad, kommende 50 år</t>
  </si>
  <si>
    <t>50-80 % av totalareal forringet, 50-80 % grad av forringelse, kommende 50 år</t>
  </si>
  <si>
    <t xml:space="preserve">For å nå målsetningen om status som NT, må enten arealet med forringelse reduseres, eller så må graden av forringelse reduseres. De tiltakene som er satt i verk, er i hovedsak knyttet til informasjon og dels sikring. Det er usikkert om disse har effekt på reduksjon av slitasje. </t>
  </si>
  <si>
    <t>Delmål 3</t>
  </si>
  <si>
    <t>Abiotisk forringelse i en 50 årsperiode som dekker for-, nå- og framtid</t>
  </si>
  <si>
    <t>Mindre totalareal forringet (&lt; 30 %) med 50-80 % grad av forringelse, ELLER 50-80 % av totalareal forringet med &lt; 30 % forringelsesgrad, 50 år (for-, nå- og framtid)</t>
  </si>
  <si>
    <t>50-80 % av totalareal forringet, 50-80 % grad av forringelse, 50 år (for-, nå- og framtid)</t>
  </si>
  <si>
    <t>Estimat basert på rødlista</t>
  </si>
  <si>
    <t>Tid til naturtypen utgår/endrer status uten tiltak</t>
  </si>
  <si>
    <t>Usikkerhet</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</si>
  <si>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</si>
  <si>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</si>
  <si>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</si>
  <si>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</si>
  <si>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</si>
  <si>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</si>
  <si>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</si>
  <si>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</si>
  <si>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</si>
  <si>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</si>
  <si>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</si>
  <si>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</si>
  <si>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Kostnadsusikkerhet</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</si>
  <si>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</si>
  <si>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</si>
  <si>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</si>
  <si>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</si>
  <si>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</si>
  <si>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</si>
  <si>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</si>
  <si>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</si>
  <si>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</si>
  <si>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Besøksbegrensning</t>
  </si>
  <si>
    <t>Avdempende</t>
  </si>
  <si>
    <t>Begrense aktivitet ved inngjerding</t>
  </si>
  <si>
    <t xml:space="preserve">Regulere antall besøkende ved at grotteinngangen sikres med innbruddssikre rustfrie gitterporter. Turister får kun adgang til grotter sammen med skolerte guider/personell med kompetanse på grotter og ferdsel i grotter. Kontroll med antall besøkende per grotte pr. år (hvor mange grupper og hvor mange besøkende i hver gruppe). Sårbarhet og robusthet til den enkelte grotte må avklares slik at grotter som tåler mest kan brukes mest. Gruppene og bruken tilpasses så de ulike grottenes størrelse og bæreevne. De mest sårbare deler av grotta stenges for publikum med gitter.  Man trenger ressurser ved etablering av porter og gitter, ettersyn, vedlikehold, guiding og kontroll på antall besøkende.
Tiltaket foreslås for de grottene som pr i dag er mye besøkt, 10-15 grotter. Stenging av grotter må være hjemlet i vern eller godkjent av grunneier.
</t>
  </si>
  <si>
    <t>Fysisk stenging av 10-15 grotter med jerngitter/porter  - inntil 30-35 grotteinnganger. Anslått gjennomsnitt på grotteåpning 3x3m. Sårbare deler av grotta stenges for publikum med gitter. Ressurser ved etablering av selve porter og gitter, årlig ettersyn, vedlikehold, streng kontroll av antall besøkende. Skolering av personell/guider. Årlige kurs for guider ca. 100 stk. Lønn til guider dekkes av besøkende.</t>
  </si>
  <si>
    <t>Låsbare innbrudssikre og rustfrie gitterporter: 3 x 3 m, 30-35. stk.
Rustfrie gitter: 2 x 2 m, ca 100 stk</t>
  </si>
  <si>
    <t>Årlig vedlikehold</t>
  </si>
  <si>
    <t xml:space="preserve">Mange av grottene brukt av turister er lett tilgjengelige
</t>
  </si>
  <si>
    <t>25-50%</t>
  </si>
  <si>
    <t>Sammen med tiltak 2 kan dette tiltaket bidra til å redusere forringelse i en del av totalarealet</t>
  </si>
  <si>
    <t>+</t>
  </si>
  <si>
    <t>ingen effekt</t>
  </si>
  <si>
    <t>usikker</t>
  </si>
  <si>
    <t>Ganske usikker (25-50%)</t>
  </si>
  <si>
    <t>Tiltak 2</t>
  </si>
  <si>
    <t>Besøkskanalisering</t>
  </si>
  <si>
    <t>Kanalisere ferdsel</t>
  </si>
  <si>
    <t xml:space="preserve">Kanalisere ferdsel ved informasjonsskilt og merkede stier til noen utvalgte grotter som tåler besøk, for slik å skjerme de resterende grottene i området. Dette er gjort i noen grotteområder (se igangsatte tiltak). </t>
  </si>
  <si>
    <t>20 km</t>
  </si>
  <si>
    <t xml:space="preserve">Merking og informasjonsskilt for 10 områder á 2 km lange stier. Klopplegging på små deler av stien (totalt ca. 1 km). </t>
  </si>
  <si>
    <t xml:space="preserve">Behov for klopplegging og aktive kanaliseringstiltak (utover merking) vil variere mellom områder. Her har vi gjort en skjønnsmessig vurdering. Noe vedlikehold av informasjonsskilt og merking. </t>
  </si>
  <si>
    <t>Sammen med tiltak 1 kan dette tiltaket bidra til å redusere forringelse i en del av totalarealet</t>
  </si>
  <si>
    <t xml:space="preserve">Effekten av informasjonsskilt og merking er usikker og igangsatte tiltak bør følges av overvåking. </t>
  </si>
  <si>
    <t>Svært usikker (0-25%)</t>
  </si>
  <si>
    <t>Tiltak 3</t>
  </si>
  <si>
    <t>Sikre mot steinbruddsaktivitet</t>
  </si>
  <si>
    <t>Hindre nedbygging</t>
  </si>
  <si>
    <t>Sikre at grotter ikke ødelegges i forbindelse med steinbruddsaktivitet og forstyrrelser i form av transport ved grotter. Lauritzen (2010) anslår i sin modellering at det er ca. 2000 grotter som er 50 m eller lenger.</t>
  </si>
  <si>
    <t>Areal er ikke hensiktsmessig å bruke, siden arealet beregnes ut fra grotteåpningen, som utgjør kun en liten del av grottesystemet. Tiltaket gjelder alle grotter. Pr i dag 2000 kjente grotter. Et stort antall grotter er uoppdaget.</t>
  </si>
  <si>
    <t>Vern mot ødeleggelse av grotter i forbindelse med steinbruddsaktivitet</t>
  </si>
  <si>
    <t>Ulik avstand til grottene</t>
  </si>
  <si>
    <t>Andel  av totalt areal som bevares er usikkert</t>
  </si>
  <si>
    <t>0-25%</t>
  </si>
  <si>
    <t>Virker sammen med tiltak 1 og 2</t>
  </si>
  <si>
    <t>Kostnadene er ukjente</t>
  </si>
  <si>
    <t>Igangsatte tiltak</t>
  </si>
  <si>
    <t>Det er gjennomført tiltak i seks verneområder knyttet til grotter i perioden 2014-2021, men ingen tiltak over tilskuddsmidler utenfor verneområder</t>
  </si>
  <si>
    <t>Rapportert beløp</t>
  </si>
  <si>
    <t xml:space="preserve">Temainformasjon Dyngeneset nr </t>
  </si>
  <si>
    <t>Andre tiltak</t>
  </si>
  <si>
    <t>Det er planlagt satt opp kulturhistorisk temainformasjon ved området Åmen i reservatet. Åmen er en kalksteinsgrotte. Åmen har opp gjennom tidene gitt ly for mennesker under skiftende forhold. En gang på 1600 tallet var hula tilholdssted for Anna Rogløy og Ivar Knutson og ble gjenstand for dramatiske hendelser som innebar både røveri og drap. Sørrollnes grunneierlag har et strekt ønske om å få satt opp informasjon om denne dramatiske historien på stedet og har vært i kontakt med både Sør Toms museum og illustratør for nærmere dokumentasjon og utforming av informasjonen. Informasjonsprosjektet er totalt kostnadsberegnet til kr. 167 000,- . Det søkes finansiert fra flere kilder. Omsøkt beløp omfatter Fylkesmannens andel i prosjektet.</t>
  </si>
  <si>
    <t>engangs</t>
  </si>
  <si>
    <t>Ikke kjent</t>
  </si>
  <si>
    <t xml:space="preserve">Tynning </t>
  </si>
  <si>
    <t>Skjøtsel</t>
  </si>
  <si>
    <t>Tynning/avstandsregulering av ungskogen nær grottene. 500 kr/daa.</t>
  </si>
  <si>
    <t>Nytt stengsel</t>
  </si>
  <si>
    <t>Grotta er stengt, men stengselet er ødelagt og må byttes.</t>
  </si>
  <si>
    <t>Tiltak 4</t>
  </si>
  <si>
    <t>Det har rast ut i grottegangen slik at hullet har blitt større. Det er behov for nytt stengsel.</t>
  </si>
  <si>
    <t>Tiltak 5</t>
  </si>
  <si>
    <t>Sikring av grotter fredet som kulturminner</t>
  </si>
  <si>
    <t xml:space="preserve">Syv fredede grotter i Rana er stengt med porter. Disse er i sterkt behov for oppgradering og kommunen har engasjert seg for å få dette til og det er innledet samarbeid mellom FM, kommunen og fagmiljø for å sikre god utforming av portene. Det er viktig å sikre disse fredede grottene. Prosjektet innebærer oppgradering av alle portene i alle grottene. </t>
  </si>
  <si>
    <t>Tiltak 6</t>
  </si>
  <si>
    <t>Leirplass Jordbrudalen</t>
  </si>
  <si>
    <t>Opprydding/tilrettelegging ved leirplass. Flere skoler, framfor alt Grane barne og ungdomsskole, bruker grottene i Jordbrudalen som læringsarena. I dag framstår leirplass som slitt, noe som har bidratt til økt forsøpling av området. Samarbeid med skole for enkel tilrettelegging.</t>
  </si>
  <si>
    <t>Tiltak 7</t>
  </si>
  <si>
    <t>Klopplegging og sikring sti Visthus-Nedre Kvannliv</t>
  </si>
  <si>
    <t>Tilrettelegging av sti. Langs stia er det gammel, til dels feil merking samt slitte tau gjennom et skar med vanskelig passasje. Tiltaket har kommet opp som del av arbeidet med besøksstrategi og vil både være positivt for lokalbefolkning og besøksnæring. Tiltaket er også i tråd med råd for informasjon om grotter/karstforekomster i nasjonalparken (leder inn til et område med fine formasjoner som tåler slitasje).</t>
  </si>
  <si>
    <t>Tiltak 8</t>
  </si>
  <si>
    <t>Fjerning av stiger/sikringsutstyr Invasjonsgrotta</t>
  </si>
  <si>
    <t>Invasjonsgrotta er en av nasjonalparkens mest verneverdige grotter. Pga slitasje/hærverk har stiger (oppsatt av ukjent før vernevedtak) blitt fjernet og enkelt sikringsutstyr kjøpt inn for bruk i pedagogiske opplegg med skoleklasser.</t>
  </si>
  <si>
    <t>Tiltak 9</t>
  </si>
  <si>
    <t>Dumdalen diverse tiltak.</t>
  </si>
  <si>
    <t>Dumdalen er eit grotteområde som har svært stort besøk. Terrengslitasje, søppel ogherverk gjer at området treng restaurering/ vegetasjonsrepararsjon m.m. I samband med arbeidet med forvaltningsplan er det naudsynt ed tiltak. Det blir utabreidt ein eigen plan vintereren 2015/16</t>
  </si>
  <si>
    <t>flerårig</t>
  </si>
  <si>
    <t>Tiltak 10</t>
  </si>
  <si>
    <t>Fjerne tagging og rydding av søppel i Dumdalen</t>
  </si>
  <si>
    <t>Fjerne tagging i grottene i Dumdalen og ryddar søppel i området. Tiltaket vert gjennomført kvart 3. år.</t>
  </si>
  <si>
    <t>Tiltak 11</t>
  </si>
  <si>
    <t>Informasjon om ferdselsreglar i Dumdalen.</t>
  </si>
  <si>
    <t>Informasjonsskilt om ferdselsregler i grottene i Dumdalen. Oppføring av ståltavle på Billingen i samarbeid med Reinheimen np. Informasjonsplakat ligg til godkjenning hos Miljødirektoratet.</t>
  </si>
  <si>
    <t>Tiltak 12</t>
  </si>
  <si>
    <t>Informasjon av ferdselsreglar i Dumdalen</t>
  </si>
  <si>
    <t xml:space="preserve">Kalksteinsgrottene i Dumdalen er sårbare for slitasje. Det skal difor bli sett opp informasjonsskilt om ferdselsreglar i Dumdalen, med eit hovudskilt ved inngangen til Dumdalen, samt mindre informasjonsskilt ved kvar grotte. Tiltaket er eit samarbeid mellom nasjonalparkstyret, SNO og Lom fjellstyre. Kalsteinsgrotter er ein trua naturtype, og dei Dumdalen har dei største kjende førekomstane i Sør Noreg ligg i Dumdalen. Desse er trua av slitasje. Det er difor viktig med god informasjon og styring av ferdsla. </t>
  </si>
  <si>
    <t>Tiltak 13</t>
  </si>
  <si>
    <t>Skilting og merking</t>
  </si>
  <si>
    <t>Rundløype rundt Sandågjelet, Sandågrotta og Krona er ryddet og delvis merket. Det gjenstår noe arbeid.</t>
  </si>
  <si>
    <t>50-75% måloppnåelse; 75-85% måloppnåelse; 85-95% måloppnåelse; 95-100% måloppnåelse, les mer i manualen</t>
  </si>
  <si>
    <t>Måloppnåelse hvis gjennomført alene</t>
  </si>
  <si>
    <t>Sannsynlighet for måloppnåelse</t>
  </si>
  <si>
    <t>Kommentar</t>
  </si>
  <si>
    <t>X</t>
  </si>
  <si>
    <t>50-75%</t>
  </si>
  <si>
    <t>75-85% måloppnåelse; 85-95% måloppnåelse; 95-100% måloppnåelse, les mer i manualen.</t>
  </si>
  <si>
    <t>Kostnad</t>
  </si>
  <si>
    <t>Usikkerhet kostnad (Menon fyller inn)</t>
  </si>
  <si>
    <t>Tiltakspakke 1</t>
  </si>
  <si>
    <t>50-75 %</t>
  </si>
  <si>
    <t>Tiltakspakke 2</t>
  </si>
  <si>
    <t>Tiltakspakke 3</t>
  </si>
  <si>
    <t>75-85 %</t>
  </si>
  <si>
    <t>Vi antar at tiltak som både aktivt skjermer (tiltak 1) og mer passivt skjermer (tiltak 2) grotter til sammen kan bidra til å redusere graden av forringelse, men effekten er usikker</t>
  </si>
  <si>
    <t>Tiltakspakke 4</t>
  </si>
  <si>
    <t>kr 2 030 000 + kostnader for tiltak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</si>
  <si>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</si>
  <si>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</si>
  <si>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</si>
  <si>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</si>
  <si>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</si>
  <si>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</si>
  <si>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</si>
  <si>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</si>
  <si>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</si>
  <si>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</si>
  <si>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</si>
  <si>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</si>
  <si>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Tiltakspakke 3 anbefales</t>
  </si>
  <si>
    <t>Begrunnelse</t>
  </si>
  <si>
    <t>Tiltakspakke 3 anbefales. Anbefalt tiltakspakke er en kombinasjonen av tiltak 1 og 2, som aktivt og passivt sørger for besøksbegrensning i grottene, der bruken tilpasses de ulike grottenes størrelse og bæreevne. Det er behov for en kartlegging og sårbarhetsvurdering av grottene for å få tilpasset aktiviteten til de enkelte grotter. Det er også behov for kartlegging og konkretisering av antall grotter der det er behov for sikring for å prioritere hvor tiltak 1 og 2 skal iverksettes. Det vurderes som svært usikkert om det å gjennomføre tiltakspakke 1 eller 2, som kun inneholder hhv. tiltak 1 eller 2, vil medføre at grotter blir vurdert som en nær truet (NT) naturtype i 2035.</t>
  </si>
  <si>
    <t>Bakgrunnsinfo</t>
  </si>
  <si>
    <t>Tiltakstype</t>
  </si>
  <si>
    <t>Eksempel</t>
  </si>
  <si>
    <t>Nødvendig informasjon 1</t>
  </si>
  <si>
    <t>Nødvendig informasjon 2</t>
  </si>
  <si>
    <t>Nødvendig informasjon 3</t>
  </si>
  <si>
    <t>Nødvendig informasjon 4</t>
  </si>
  <si>
    <t>Areal vernes som naturreservat</t>
  </si>
  <si>
    <t>Arealstørrelse nødvendig for tiltaket (dekar)</t>
  </si>
  <si>
    <t>Hva det vernes mot (eks. all nedbygging eller all ferdsel)</t>
  </si>
  <si>
    <t>Omtrentlig lokasjon(er), hvis mulig</t>
  </si>
  <si>
    <t>Evt. andel totalt areal som bevares</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</si>
  <si>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</si>
  <si>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</si>
  <si>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</si>
  <si>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</si>
  <si>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</si>
  <si>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</si>
  <si>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</si>
  <si>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</si>
  <si>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</si>
  <si>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</si>
  <si>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</si>
  <si>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</si>
  <si>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</si>
  <si>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</si>
  <si>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</si>
  <si>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</si>
  <si>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</si>
  <si>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</si>
  <si>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</si>
  <si>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</si>
  <si>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</si>
  <si>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</si>
  <si>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</si>
  <si>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</si>
  <si>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</si>
  <si>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</si>
  <si>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</si>
  <si>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</si>
  <si>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</si>
  <si>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</si>
  <si>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</si>
  <si>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</si>
  <si>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</si>
  <si>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</si>
  <si>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</si>
  <si>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</si>
  <si>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</si>
  <si>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</si>
  <si>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</si>
  <si>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</si>
  <si>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</si>
  <si>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</si>
  <si>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</si>
  <si>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</si>
  <si>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</si>
  <si>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</si>
  <si>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</si>
  <si>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</si>
  <si>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</si>
  <si>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t>
  </si>
  <si>
    <t>Så detaljert som mulig der det er relevant for tiltakskostnadene (aktiviteter og konsekvenser). Areal, lengder er ofte viktig, samt frekvens</t>
  </si>
  <si>
    <t>Sikkerhetskategorier</t>
  </si>
  <si>
    <t>75-100%</t>
  </si>
  <si>
    <t>Se eksempel nederst</t>
  </si>
  <si>
    <t>Tiltak 1 (begrense aktivitet)</t>
  </si>
  <si>
    <t>Tiltak 2 (kanalisere ferdsel)</t>
  </si>
  <si>
    <t>Tiltak 3 (hindre nedbygging)</t>
  </si>
  <si>
    <t>Tiltakspakke 1 (tiltak 1)</t>
  </si>
  <si>
    <t>Tiltakspakke 2 (tiltak 2)</t>
  </si>
  <si>
    <t>Tiltakspakke 3 (tiltak 1 og 2)</t>
  </si>
  <si>
    <t>Tiltakspakke 4 (tiltak 1, 2 og 3)</t>
  </si>
  <si>
    <t>Kategorier for å karakterisere tiltakets (tiltakspakkens) effekt på den enkelte påvirkningsfaktors negative påvirkning.</t>
  </si>
  <si>
    <t>Netto omfang (Kombinert effekt av påvirkningsfaktor og tiltak)</t>
  </si>
  <si>
    <t>Netto styrke (Kombinert effekt av påvirkningsfaktor og tiltak)</t>
  </si>
  <si>
    <t>Karakterisering av tiltakets effekt på påvirkningsfaktorens omfang og/eller styrke</t>
  </si>
  <si>
    <t>Påvirkningsfaktor 1 (menneskelig forstyrrelse &lt; rekreasjon/turisme)</t>
  </si>
  <si>
    <t>Minoriteten av forekomstarealet påvirkes (&lt;50%)</t>
  </si>
  <si>
    <t>Reduserer negativ effekt  på tilstand</t>
  </si>
  <si>
    <t>Minoriteten av forekomstarealet påvirkes (fortsatt &lt; 50%) men med noe reduksjon i omfang (&lt; 20% reduksjon)</t>
  </si>
  <si>
    <t>Ingen effekt</t>
  </si>
  <si>
    <t>Reduserer negativ effekt på tilstand</t>
  </si>
  <si>
    <t>Minoriteten av forekomstarealet påvirkes (fortsatt &lt; 50%) men med en betydelig reduksjon i omfang (20 - 40% reduksjon)</t>
  </si>
  <si>
    <t>Påvirkningsfaktor 2 (andre; mineraluttak)</t>
  </si>
  <si>
    <t>Reduserer negativ effekt på forekomstareal</t>
  </si>
  <si>
    <t>Reduserer negativ effekt på forekomst</t>
  </si>
  <si>
    <t>Påvirkningsfaktor 3</t>
  </si>
  <si>
    <t>Påvirkningsfaktor 4</t>
  </si>
  <si>
    <t>Påvirkningsfaktor 5</t>
  </si>
  <si>
    <t>Påvirkningsfaktor 6</t>
  </si>
  <si>
    <t>Påvirkningsfaktor 7</t>
  </si>
  <si>
    <t>Påvirkningsfaktor 8</t>
  </si>
  <si>
    <t>Påvirkningsfaktor 9</t>
  </si>
  <si>
    <t>Påvirkningsfaktor 10</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</si>
  <si>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</si>
  <si>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r>
      <t>Ikke relevant (</t>
    </r>
    <r>
      <rPr>
        <b/>
        <sz val="11"/>
        <color theme="1"/>
        <rFont val="Calibri"/>
        <family val="2"/>
        <scheme val="minor"/>
      </rPr>
      <t>gi forklaring hvorfor</t>
    </r>
    <r>
      <rPr>
        <sz val="11"/>
        <color theme="1"/>
        <rFont val="Calibri"/>
        <family val="2"/>
        <scheme val="minor"/>
      </rPr>
      <t>)</t>
    </r>
  </si>
  <si>
    <t>Omfangskategorier</t>
  </si>
  <si>
    <t>Styrkekategorier</t>
  </si>
  <si>
    <t>Kategorier for netto omfang</t>
  </si>
  <si>
    <t>Kategorier for netto styrke</t>
  </si>
  <si>
    <t>Hele forekomstarealet påvirkes ( &gt; 90%)</t>
  </si>
  <si>
    <t>Rask reduksjon i forekomstareal (&gt; 20% over 10 år)</t>
  </si>
  <si>
    <t>Rask reduksjon i tilstand/forekomstareal (&gt; 20% over 10 år)</t>
  </si>
  <si>
    <t>Kun historisk</t>
  </si>
  <si>
    <t>Majoriteten av forekomstarealet påvirkes (50-90%)</t>
  </si>
  <si>
    <t>Langsom, men signifikant, reduksjon (&lt; 20% over 10 år)</t>
  </si>
  <si>
    <t>Langsom, men signifikant, reduksjon i tilstand/forekomstareal (&lt; 20% over 10 år)</t>
  </si>
  <si>
    <t>Opphørt</t>
  </si>
  <si>
    <t>Ubetydelig reduksjon</t>
  </si>
  <si>
    <t>Majoriteten av forekomstarealet påvirkes (fortsatt &gt; 50%) men likevel et betydelig redusert omfang (20 - 40% reduksjon)</t>
  </si>
  <si>
    <t>Ubetydelig reduksjon i tilstand/forekomstareal</t>
  </si>
  <si>
    <t>Ubetydelig del av forekomstarealet påvirkes</t>
  </si>
  <si>
    <t>Majoriteten av forekomstarealet påvirkes (fortsatt &gt; 50%) men likevel et noe redusert omfang (&lt; 20% reduksjon)</t>
  </si>
  <si>
    <t>Ingen reduksjon i tilstand/forekomstareal</t>
  </si>
  <si>
    <t>Kun i fremtid</t>
  </si>
  <si>
    <t>Forekomstarealet/tilstand øker langsomt (&lt; 10% over 10 år)</t>
  </si>
  <si>
    <t>Forekomstarealet/tilstand øker raskt (&gt; 10% over 10 år)</t>
  </si>
  <si>
    <t>Ingen del av forekomstarealet påvirkes</t>
  </si>
  <si>
    <t>EKSEMPEL</t>
  </si>
  <si>
    <t>Tiltakspakke 1 (Tiltak 1 og 2 sammen)</t>
  </si>
  <si>
    <t>Karakterisering av tiltakspakkens samla effekt på påvirkningsfaktorens omfang og/eller styrke</t>
  </si>
  <si>
    <t>Historisk</t>
  </si>
  <si>
    <t>Ikke relevant (Påvirkningsfaktor historisk)</t>
  </si>
  <si>
    <t>Fjerner påvirkningsfaktorens effekt på naturtypens tilstand</t>
  </si>
  <si>
    <t>Forekomstarealet påvirkes ikke</t>
  </si>
  <si>
    <t>Ingen reduksjon</t>
  </si>
  <si>
    <t>Opphørt (kan inntreffe igjen)</t>
  </si>
  <si>
    <t>Reduksjon av omfang</t>
  </si>
  <si>
    <r>
      <t xml:space="preserve">Tabell 1. </t>
    </r>
    <r>
      <rPr>
        <sz val="11"/>
        <color theme="1"/>
        <rFont val="Calibri"/>
        <family val="2"/>
        <scheme val="minor"/>
      </rPr>
      <t>Fylkesvis oversikt over antall lokaliteter med verdi A, B og C (Naturbasedata) og lokaliteter kartlagt etter NiN, med sammenstilling av overlapp mellom NiN-data og Naturbasedata.</t>
    </r>
  </si>
  <si>
    <t>Datagrunnlag for "Kalkgrotter"</t>
  </si>
  <si>
    <t>NiN-data: NiN-5k: T5-C1 kalkfattige til svakt kalrike tørkeutsatte grotter og overheng, T5-C2 sterkt kalkrike ikke tørkeutsatte grotter og overheng, T5-C3 mindre kalkrikt grottedyp,  T5-C4 indre del av dyp karstgrotte</t>
  </si>
  <si>
    <t>Naturbase</t>
  </si>
  <si>
    <t>NiN-data</t>
  </si>
  <si>
    <t>Totalt polygoner</t>
  </si>
  <si>
    <t xml:space="preserve">Overlappende polygon mellom NiN-data og Naturbasedata </t>
  </si>
  <si>
    <t>Fylker</t>
  </si>
  <si>
    <t xml:space="preserve">A-verdi </t>
  </si>
  <si>
    <t>B-verdi</t>
  </si>
  <si>
    <t>C-verdi</t>
  </si>
  <si>
    <t>Totalt</t>
  </si>
  <si>
    <t>NiN-utvalg</t>
  </si>
  <si>
    <t>NiN-5k</t>
  </si>
  <si>
    <t>(A-, B-, C-verdi)</t>
  </si>
  <si>
    <t>Viken</t>
  </si>
  <si>
    <t>Oslo</t>
  </si>
  <si>
    <t>Innlandet</t>
  </si>
  <si>
    <t>Vestfold og Telemark</t>
  </si>
  <si>
    <t>Agder</t>
  </si>
  <si>
    <t>Rogaland</t>
  </si>
  <si>
    <t>Vestland</t>
  </si>
  <si>
    <t>Møre og Romsdal</t>
  </si>
  <si>
    <t>Trøndelag</t>
  </si>
  <si>
    <t>Nordland</t>
  </si>
  <si>
    <t>Troms og Finnmark</t>
  </si>
  <si>
    <r>
      <t xml:space="preserve">Tabell 2. </t>
    </r>
    <r>
      <rPr>
        <sz val="11"/>
        <color theme="1"/>
        <rFont val="Calibri"/>
        <family val="2"/>
        <scheme val="minor"/>
      </rPr>
      <t>Fylkesvis oversikt over areal av A, B og C (Naturbasedata) og lokaliteter kartlagt etter NiN, med sammenstilling av overlapp mellom NiN-data og Naturbasedata. Alle mål angitt i dekar</t>
    </r>
  </si>
  <si>
    <t>Totalt areal</t>
  </si>
  <si>
    <t xml:space="preserve">Overlappende areal mellom NiN-data og Naturbasedata </t>
  </si>
  <si>
    <r>
      <t xml:space="preserve">Tabell 3. </t>
    </r>
    <r>
      <rPr>
        <sz val="11"/>
        <color theme="1"/>
        <rFont val="Calibri"/>
        <family val="2"/>
        <scheme val="minor"/>
      </rPr>
      <t>Oversikt over fylker og kommuner naturtypen forekommer.</t>
    </r>
  </si>
  <si>
    <t>X indikerer at naturtypen forekommer</t>
  </si>
  <si>
    <t>Fylke</t>
  </si>
  <si>
    <t>Kommune</t>
  </si>
  <si>
    <t>Forekommer</t>
  </si>
  <si>
    <t>Drammen</t>
  </si>
  <si>
    <t>Fredrikstad</t>
  </si>
  <si>
    <t>Frogn</t>
  </si>
  <si>
    <t>Halden</t>
  </si>
  <si>
    <t>Indre Østfold</t>
  </si>
  <si>
    <t>Marker</t>
  </si>
  <si>
    <t>Sarpsborg</t>
  </si>
  <si>
    <t>Alvdal</t>
  </si>
  <si>
    <t>Hamar</t>
  </si>
  <si>
    <t>Tolga</t>
  </si>
  <si>
    <t>Tynset</t>
  </si>
  <si>
    <t>Holmestrand</t>
  </si>
  <si>
    <t>Larvik</t>
  </si>
  <si>
    <t>Skien</t>
  </si>
  <si>
    <t>Lindesnes</t>
  </si>
  <si>
    <t>Kinn</t>
  </si>
  <si>
    <t>Stord</t>
  </si>
  <si>
    <t>Stryn</t>
  </si>
  <si>
    <t>Ullensvang</t>
  </si>
  <si>
    <t>Vik</t>
  </si>
  <si>
    <t>Voss</t>
  </si>
  <si>
    <t>Averøy</t>
  </si>
  <si>
    <t>Giske</t>
  </si>
  <si>
    <t>Stranda</t>
  </si>
  <si>
    <t>Sunndal</t>
  </si>
  <si>
    <t>Grong</t>
  </si>
  <si>
    <t>Inderøy</t>
  </si>
  <si>
    <t>Indre Fosen</t>
  </si>
  <si>
    <t>Leka</t>
  </si>
  <si>
    <t>Levanger</t>
  </si>
  <si>
    <t>Malvik</t>
  </si>
  <si>
    <t>Melhus</t>
  </si>
  <si>
    <t>Namsos</t>
  </si>
  <si>
    <t>Namsskogan</t>
  </si>
  <si>
    <t>Orkland</t>
  </si>
  <si>
    <t>Rennebu</t>
  </si>
  <si>
    <t>Rindal</t>
  </si>
  <si>
    <t>Raarvihke - Røyrvik</t>
  </si>
  <si>
    <t>Steinkjer</t>
  </si>
  <si>
    <t>Verdal</t>
  </si>
  <si>
    <t>Ørland</t>
  </si>
  <si>
    <t>Åfjord</t>
  </si>
  <si>
    <t>Brønnøy</t>
  </si>
  <si>
    <t>Evenes</t>
  </si>
  <si>
    <t>Gildeskål</t>
  </si>
  <si>
    <t>Grane</t>
  </si>
  <si>
    <t>Hamarøy</t>
  </si>
  <si>
    <t>Narvik</t>
  </si>
  <si>
    <t>Rana</t>
  </si>
  <si>
    <t>Vefsn</t>
  </si>
  <si>
    <t>Ibestad</t>
  </si>
  <si>
    <t>Kvænangen</t>
  </si>
  <si>
    <t>Loppa</t>
  </si>
  <si>
    <t xml:space="preserve">Artsdatabanken 2018. Norsk rødliste for naturtyper 2018. Hentet fra https://www.artsdatabanken.no/rodlistefornaturtyper </t>
  </si>
  <si>
    <t>Erikstad, L., Husteli, B., Dahl, R. og Heldal, T. 2018. Kalkgrotte, Landform. Norsk rødliste for naturtyper 2018. Artsdatabanken, Trondheim. Hentet 15.02.2022 fra: https://artsdatabanken.no/RLN2018/232</t>
  </si>
  <si>
    <t>Lauritzen, S.-E. 2010. Grotter - Norges ukjente underverden. Tun forlag, Oslo. 239 s</t>
  </si>
  <si>
    <t>Pedersen, S.,  Lindhjem H., &amp; Skjelvik J. M. 2016.  Samfunnsøkonomisk analyse av tiltak i Grøtøyleia. Vista Analyse AS Rapportnummer 2015/22. ISBN 978-82-8126-218-8</t>
  </si>
  <si>
    <t>Vedlegg 3 til NINA Rapport 2136: Kyrkjeeide et al. 2022. Oppfølging av «Trua natur». Oppdaterte kunnskapsgrunnlag og forslag til videreutvikling av metodikk. NINA Rapport 2136. Norsk institutt for naturforskning</t>
  </si>
  <si>
    <t>Økonomisk analyse</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</si>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</sst>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 #,##0.00"/>
    <numFmt numFmtId="165" formatCode="0.0"/>
    <numFmt numFmtId="166" formatCode="&quot;kr&quot;\ #,##0"/>
  </numFmts>
  <fonts count="28"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b/>
      <sz val="1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000000"/>
      <name val="Calibri"/>
      <family val="2"/>
      <scheme val="minor"/>
    </font>
  </fonts>
  <fills count="4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2EFDA"/>
        <bgColor rgb="FF000000"/>
      </patternFill>
    </fill>
    <fill>
      <patternFill patternType="solid">
        <fgColor rgb="FF000000"/>
        <bgColor rgb="FF000000"/>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theme="9" tint="0.39997558519241921"/>
      </top>
      <bottom style="thin">
        <color theme="9" tint="0.39997558519241921"/>
      </bottom>
      <diagonal/>
    </border>
  </borders>
  <cellStyleXfs count="42">
    <xf numFmtId="0" fontId="0" fillId="0" borderId="0"/>
    <xf numFmtId="0" fontId="10" fillId="4" borderId="0" applyNumberFormat="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12" applyNumberFormat="0" applyAlignment="0" applyProtection="0"/>
    <xf numFmtId="0" fontId="20" fillId="11" borderId="13" applyNumberFormat="0" applyAlignment="0" applyProtection="0"/>
    <xf numFmtId="0" fontId="21" fillId="11" borderId="12" applyNumberFormat="0" applyAlignment="0" applyProtection="0"/>
    <xf numFmtId="0" fontId="22" fillId="0" borderId="14" applyNumberFormat="0" applyFill="0" applyAlignment="0" applyProtection="0"/>
    <xf numFmtId="0" fontId="23" fillId="12" borderId="15" applyNumberFormat="0" applyAlignment="0" applyProtection="0"/>
    <xf numFmtId="0" fontId="24" fillId="0" borderId="0" applyNumberFormat="0" applyFill="0" applyBorder="0" applyAlignment="0" applyProtection="0"/>
    <xf numFmtId="0" fontId="12" fillId="13" borderId="16" applyNumberFormat="0" applyFont="0" applyAlignment="0" applyProtection="0"/>
    <xf numFmtId="0" fontId="25" fillId="0" borderId="0" applyNumberFormat="0" applyFill="0" applyBorder="0" applyAlignment="0" applyProtection="0"/>
    <xf numFmtId="0" fontId="1" fillId="0" borderId="17" applyNumberFormat="0" applyFill="0" applyAlignment="0" applyProtection="0"/>
    <xf numFmtId="0" fontId="26"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6"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6"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6"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6"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6"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cellStyleXfs>
  <cellXfs count="132">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xf numFmtId="0" fontId="6" fillId="0" borderId="0" xfId="0" applyFont="1" applyAlignment="1">
      <alignment vertical="center"/>
    </xf>
    <xf numFmtId="49" fontId="0" fillId="0" borderId="0" xfId="0" applyNumberFormat="1"/>
    <xf numFmtId="0" fontId="3" fillId="2" borderId="0" xfId="0" applyFont="1" applyFill="1"/>
    <xf numFmtId="49" fontId="6"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7" fillId="0" borderId="0" xfId="0" applyFont="1" applyAlignment="1">
      <alignment vertical="center"/>
    </xf>
    <xf numFmtId="0" fontId="3" fillId="0" borderId="0" xfId="0" applyFont="1"/>
    <xf numFmtId="0" fontId="0" fillId="2" borderId="0" xfId="0" applyFill="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1" fillId="0" borderId="0" xfId="0" applyFont="1"/>
    <xf numFmtId="0" fontId="10" fillId="4" borderId="0" xfId="1"/>
    <xf numFmtId="0" fontId="0" fillId="5" borderId="0" xfId="0" applyFill="1"/>
    <xf numFmtId="0" fontId="6" fillId="0" borderId="0" xfId="0" applyFont="1"/>
    <xf numFmtId="0" fontId="1" fillId="6" borderId="0" xfId="0" applyFont="1" applyFill="1"/>
    <xf numFmtId="0" fontId="0" fillId="6" borderId="0" xfId="0" applyFill="1"/>
    <xf numFmtId="0" fontId="0" fillId="7" borderId="0" xfId="0" applyFill="1"/>
    <xf numFmtId="49" fontId="0" fillId="3" borderId="0" xfId="0" applyNumberFormat="1" applyFill="1" applyAlignment="1">
      <alignment wrapText="1"/>
    </xf>
    <xf numFmtId="49" fontId="2" fillId="3" borderId="0" xfId="0" applyNumberFormat="1" applyFont="1" applyFill="1" applyAlignment="1">
      <alignment horizontal="left"/>
    </xf>
    <xf numFmtId="49" fontId="2" fillId="3" borderId="0" xfId="0" applyNumberFormat="1" applyFont="1" applyFill="1" applyAlignment="1">
      <alignment vertical="center" wrapText="1"/>
    </xf>
    <xf numFmtId="0" fontId="6" fillId="0" borderId="23" xfId="0" applyFont="1" applyBorder="1"/>
    <xf numFmtId="49" fontId="2" fillId="3" borderId="0" xfId="0" applyNumberFormat="1" applyFont="1" applyFill="1" applyAlignment="1">
      <alignment horizontal="left" wrapText="1"/>
    </xf>
    <xf numFmtId="49" fontId="2" fillId="3" borderId="0" xfId="0" applyNumberFormat="1" applyFont="1" applyFill="1" applyAlignment="1" applyProtection="1">
      <alignment vertical="center" wrapText="1"/>
      <protection locked="0"/>
    </xf>
    <xf numFmtId="0" fontId="0" fillId="3" borderId="0" xfId="0" applyFill="1" applyAlignment="1">
      <alignment wrapText="1"/>
    </xf>
    <xf numFmtId="0" fontId="0" fillId="3" borderId="0" xfId="0" applyFill="1" applyAlignment="1">
      <alignment horizontal="left" vertical="top" wrapText="1"/>
    </xf>
    <xf numFmtId="0" fontId="0" fillId="3" borderId="0" xfId="0" applyFill="1" applyAlignment="1" applyProtection="1">
      <alignment vertical="top" wrapText="1"/>
      <protection hidden="1"/>
    </xf>
    <xf numFmtId="0" fontId="0" fillId="3" borderId="0" xfId="0" applyFill="1" applyAlignment="1" applyProtection="1">
      <alignment horizontal="left" vertical="top" wrapText="1"/>
      <protection hidden="1"/>
    </xf>
    <xf numFmtId="0" fontId="24" fillId="3" borderId="0" xfId="0" applyFont="1" applyFill="1"/>
    <xf numFmtId="0" fontId="24" fillId="0" borderId="0" xfId="0" applyFont="1"/>
    <xf numFmtId="164" fontId="0" fillId="3" borderId="0" xfId="0" applyNumberFormat="1" applyFill="1"/>
    <xf numFmtId="0" fontId="2" fillId="38" borderId="18" xfId="0" applyFont="1" applyFill="1" applyBorder="1" applyAlignment="1">
      <alignment vertical="center"/>
    </xf>
    <xf numFmtId="0" fontId="27" fillId="38" borderId="0" xfId="0" applyFont="1" applyFill="1" applyAlignment="1">
      <alignment horizontal="center" vertical="center" wrapText="1"/>
    </xf>
    <xf numFmtId="0" fontId="27" fillId="38" borderId="7" xfId="0" applyFont="1" applyFill="1" applyBorder="1" applyAlignment="1">
      <alignment horizontal="center" vertical="center" wrapText="1"/>
    </xf>
    <xf numFmtId="0" fontId="6" fillId="0" borderId="22" xfId="0" applyFont="1" applyBorder="1"/>
    <xf numFmtId="0" fontId="2" fillId="0" borderId="0" xfId="0" applyFont="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4" xfId="0" applyFont="1" applyBorder="1" applyAlignment="1">
      <alignment vertical="center"/>
    </xf>
    <xf numFmtId="0" fontId="2" fillId="0" borderId="5" xfId="0" applyFont="1" applyBorder="1" applyAlignment="1">
      <alignment vertical="center"/>
    </xf>
    <xf numFmtId="0" fontId="6" fillId="0" borderId="29" xfId="0" applyFont="1" applyBorder="1"/>
    <xf numFmtId="0" fontId="6" fillId="0" borderId="24" xfId="0" applyFont="1" applyBorder="1"/>
    <xf numFmtId="0" fontId="27" fillId="0" borderId="18" xfId="0" applyFont="1" applyBorder="1" applyAlignment="1">
      <alignment vertical="center"/>
    </xf>
    <xf numFmtId="0" fontId="27" fillId="0" borderId="20" xfId="0" applyFont="1" applyBorder="1" applyAlignment="1">
      <alignment horizontal="right" vertical="center"/>
    </xf>
    <xf numFmtId="0" fontId="27" fillId="0" borderId="19" xfId="0" applyFont="1" applyBorder="1" applyAlignment="1">
      <alignment horizontal="right" vertical="center"/>
    </xf>
    <xf numFmtId="0" fontId="27" fillId="0" borderId="21" xfId="0" applyFont="1" applyBorder="1" applyAlignment="1">
      <alignment horizontal="right" vertical="center"/>
    </xf>
    <xf numFmtId="0" fontId="27" fillId="0" borderId="0" xfId="0" applyFont="1" applyAlignment="1">
      <alignment vertical="center"/>
    </xf>
    <xf numFmtId="0" fontId="27" fillId="0" borderId="0" xfId="0" applyFont="1" applyAlignment="1">
      <alignment horizontal="right" vertical="center"/>
    </xf>
    <xf numFmtId="165" fontId="0" fillId="0" borderId="0" xfId="0" applyNumberFormat="1"/>
    <xf numFmtId="165" fontId="2" fillId="0" borderId="0" xfId="0" applyNumberFormat="1" applyFont="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165" fontId="2" fillId="0" borderId="0" xfId="0" applyNumberFormat="1" applyFont="1" applyAlignment="1">
      <alignment vertical="center"/>
    </xf>
    <xf numFmtId="0" fontId="0" fillId="0" borderId="5" xfId="0" applyBorder="1"/>
    <xf numFmtId="0" fontId="2" fillId="0" borderId="6" xfId="0" applyFont="1" applyBorder="1" applyAlignment="1">
      <alignment vertical="center"/>
    </xf>
    <xf numFmtId="0" fontId="2" fillId="0" borderId="8" xfId="0" applyFont="1" applyBorder="1" applyAlignment="1">
      <alignment vertical="center"/>
    </xf>
    <xf numFmtId="165" fontId="27" fillId="0" borderId="20" xfId="0" applyNumberFormat="1" applyFont="1" applyBorder="1" applyAlignment="1">
      <alignment horizontal="right" vertical="center"/>
    </xf>
    <xf numFmtId="165" fontId="27" fillId="0" borderId="19" xfId="0" applyNumberFormat="1" applyFont="1" applyBorder="1" applyAlignment="1">
      <alignment horizontal="right" vertical="center"/>
    </xf>
    <xf numFmtId="165" fontId="27" fillId="0" borderId="21" xfId="0" applyNumberFormat="1" applyFont="1" applyBorder="1" applyAlignment="1">
      <alignment horizontal="right" vertical="center"/>
    </xf>
    <xf numFmtId="0" fontId="0" fillId="0" borderId="0" xfId="0"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center"/>
    </xf>
    <xf numFmtId="0" fontId="0" fillId="0" borderId="4" xfId="0" applyBorder="1" applyAlignment="1">
      <alignment horizontal="left"/>
    </xf>
    <xf numFmtId="0" fontId="0" fillId="0" borderId="6" xfId="0" applyBorder="1" applyAlignment="1">
      <alignment horizontal="left"/>
    </xf>
    <xf numFmtId="0" fontId="0" fillId="0" borderId="8" xfId="0" applyBorder="1" applyAlignment="1">
      <alignment horizontal="center"/>
    </xf>
    <xf numFmtId="0" fontId="0" fillId="0" borderId="1" xfId="0" applyBorder="1" applyAlignment="1">
      <alignment horizontal="left"/>
    </xf>
    <xf numFmtId="0" fontId="0" fillId="0" borderId="3" xfId="0" applyBorder="1" applyAlignment="1">
      <alignment horizontal="center"/>
    </xf>
    <xf numFmtId="0" fontId="0" fillId="3" borderId="0" xfId="0" applyFill="1" applyAlignment="1">
      <alignment horizontal="left"/>
    </xf>
    <xf numFmtId="166" fontId="0" fillId="3" borderId="0" xfId="0" applyNumberFormat="1" applyFill="1" applyAlignment="1">
      <alignment horizontal="left" wrapText="1"/>
    </xf>
    <xf numFmtId="0" fontId="0" fillId="3" borderId="0" xfId="0" applyFill="1" applyAlignment="1">
      <alignment horizontal="left" wrapText="1"/>
    </xf>
    <xf numFmtId="166" fontId="0" fillId="3" borderId="0" xfId="0" applyNumberFormat="1" applyFill="1"/>
    <xf numFmtId="0" fontId="6" fillId="0" borderId="0" xfId="0" applyFont="1" applyAlignment="1">
      <alignment horizontal="left"/>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xf numFmtId="0" fontId="0" fillId="0" borderId="0" xfId="0" applyAlignment="1"/>
    <xf numFmtId="0" fontId="1" fillId="0" borderId="0" xfId="0" applyFont="1" applyAlignment="1">
      <alignment horizontal="center"/>
    </xf>
    <xf numFmtId="0" fontId="27" fillId="38" borderId="19" xfId="0" applyFont="1" applyFill="1" applyBorder="1" applyAlignment="1">
      <alignment horizontal="center" vertical="center"/>
    </xf>
    <xf numFmtId="0" fontId="27" fillId="38" borderId="20" xfId="0" applyFont="1" applyFill="1" applyBorder="1" applyAlignment="1">
      <alignment horizontal="center" vertical="center"/>
    </xf>
    <xf numFmtId="0" fontId="27" fillId="38" borderId="25" xfId="0" applyFont="1" applyFill="1" applyBorder="1" applyAlignment="1">
      <alignment horizontal="center" vertical="center"/>
    </xf>
    <xf numFmtId="0" fontId="27" fillId="38" borderId="26" xfId="0" applyFont="1" applyFill="1" applyBorder="1" applyAlignment="1">
      <alignment horizontal="center" vertical="center"/>
    </xf>
    <xf numFmtId="0" fontId="27" fillId="38" borderId="3" xfId="0" applyFont="1" applyFill="1" applyBorder="1" applyAlignment="1">
      <alignment horizontal="center" vertical="center" wrapText="1"/>
    </xf>
    <xf numFmtId="0" fontId="27" fillId="38" borderId="5"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27" fillId="38" borderId="22" xfId="0" applyFont="1" applyFill="1" applyBorder="1" applyAlignment="1">
      <alignment horizontal="center" vertical="center" wrapText="1"/>
    </xf>
    <xf numFmtId="0" fontId="27" fillId="38" borderId="23"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27" fillId="38" borderId="22" xfId="0" applyFont="1" applyFill="1" applyBorder="1" applyAlignment="1">
      <alignment vertical="center" wrapText="1"/>
    </xf>
    <xf numFmtId="0" fontId="27" fillId="38" borderId="24" xfId="0" applyFont="1" applyFill="1" applyBorder="1" applyAlignment="1">
      <alignment vertical="center" wrapText="1"/>
    </xf>
    <xf numFmtId="0" fontId="27" fillId="38" borderId="1" xfId="0" applyFont="1" applyFill="1" applyBorder="1" applyAlignment="1">
      <alignment horizontal="center" vertical="center" wrapText="1"/>
    </xf>
    <xf numFmtId="0" fontId="27" fillId="38" borderId="6" xfId="0" applyFont="1" applyFill="1" applyBorder="1" applyAlignment="1">
      <alignment horizontal="center" vertical="center" wrapText="1"/>
    </xf>
    <xf numFmtId="0" fontId="27" fillId="38" borderId="2" xfId="0" applyFont="1" applyFill="1" applyBorder="1" applyAlignment="1">
      <alignment horizontal="center" vertical="center" wrapText="1"/>
    </xf>
    <xf numFmtId="0" fontId="27" fillId="38" borderId="7" xfId="0" applyFont="1" applyFill="1" applyBorder="1" applyAlignment="1">
      <alignment horizontal="center" vertical="center" wrapText="1"/>
    </xf>
    <xf numFmtId="0" fontId="27" fillId="38" borderId="8" xfId="0" applyFont="1" applyFill="1" applyBorder="1" applyAlignment="1">
      <alignment horizontal="center" vertical="center" wrapText="1"/>
    </xf>
    <xf numFmtId="0" fontId="6" fillId="0" borderId="0" xfId="0" applyFont="1" applyAlignment="1">
      <alignment wrapText="1"/>
    </xf>
    <xf numFmtId="0" fontId="2" fillId="0" borderId="0" xfId="0" applyFont="1"/>
    <xf numFmtId="0" fontId="2" fillId="39" borderId="0" xfId="0" applyFont="1" applyFill="1"/>
    <xf numFmtId="0" fontId="27" fillId="40" borderId="0" xfId="0" applyFont="1" applyFill="1"/>
    <xf numFmtId="0" fontId="27"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1" builtinId="27" customBuiltin="1"/>
    <cellStyle name="Calculation" xfId="11" builtinId="22" customBuiltin="1"/>
    <cellStyle name="Check Cell" xfId="13"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2"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342900</xdr:colOff>
      <xdr:row>1</xdr:row>
      <xdr:rowOff>57150</xdr:rowOff>
    </xdr:from>
    <xdr:to>
      <xdr:col>32</xdr:col>
      <xdr:colOff>495300</xdr:colOff>
      <xdr:row>5</xdr:row>
      <xdr:rowOff>4038600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89400" y="247650"/>
          <a:ext cx="6858000" cy="4743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nonbusinesseconomics-my.sharepoint.com/personal/oyvind_menon_no/Documents/Kostnadsberegninger_2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2022"/>
      <sheetName val="Kommentarer 2022"/>
      <sheetName val="Tiltakskostnader"/>
      <sheetName val="Priser og antagelser"/>
      <sheetName val="Kostnadskategorier"/>
      <sheetName val="Liste over arter-naturtype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tabSelected="1" zoomScaleNormal="100" workbookViewId="0">
      <selection activeCell="B10" sqref="B10"/>
    </sheetView>
  </sheetViews>
  <sheetFormatPr defaultRowHeight="14.4" x14ac:dyDescent="0.3"/>
  <cols>
    <col min="1" max="1" width="33" customWidth="1"/>
    <col min="2" max="2" width="43.33203125" customWidth="1"/>
    <col min="3" max="3" width="19.5546875" customWidth="1"/>
    <col min="4" max="4" width="29.109375" customWidth="1"/>
    <col min="5" max="5" width="27.44140625" customWidth="1"/>
    <col min="7" max="7" width="32.33203125" customWidth="1"/>
    <col min="8" max="8" width="62.44140625" customWidth="1"/>
    <col min="9" max="9" width="11.109375" customWidth="1"/>
  </cols>
  <sheetData>
    <row r="1" spans="1:8" x14ac:dyDescent="0.3">
      <c r="A1" t="s">
        <v>0</v>
      </c>
    </row>
    <row r="2" spans="1:8" s="35" customFormat="1" x14ac:dyDescent="0.3">
      <c r="A2" s="35" t="s">
        <v>497</v>
      </c>
      <c r="C2" s="127"/>
      <c r="D2" s="127"/>
      <c r="E2" s="127"/>
    </row>
    <row r="3" spans="1:8" x14ac:dyDescent="0.3">
      <c r="A3" t="s">
        <v>1</v>
      </c>
      <c r="B3" t="s">
        <v>2</v>
      </c>
    </row>
    <row r="5" spans="1:8" x14ac:dyDescent="0.3">
      <c r="A5" s="2" t="s">
        <v>3</v>
      </c>
      <c r="B5" s="2" t="s">
        <v>4</v>
      </c>
      <c r="C5" s="2" t="s">
        <v>5</v>
      </c>
      <c r="D5" s="2" t="s">
        <v>6</v>
      </c>
      <c r="E5" s="2" t="s">
        <v>7</v>
      </c>
    </row>
    <row r="6" spans="1:8" x14ac:dyDescent="0.3">
      <c r="A6" t="s">
        <v>8</v>
      </c>
      <c r="B6" t="s">
        <v>9</v>
      </c>
      <c r="C6" s="18" t="s">
        <v>10</v>
      </c>
      <c r="D6" s="8"/>
      <c r="E6" s="2"/>
    </row>
    <row r="7" spans="1:8" s="35" customFormat="1" x14ac:dyDescent="0.3">
      <c r="A7" s="128" t="s">
        <v>498</v>
      </c>
      <c r="B7" s="128" t="s">
        <v>9</v>
      </c>
      <c r="C7" s="129" t="s">
        <v>499</v>
      </c>
      <c r="D7" s="130"/>
      <c r="E7" s="128"/>
      <c r="F7" s="128"/>
      <c r="G7" s="131"/>
      <c r="H7" s="128"/>
    </row>
    <row r="8" spans="1:8" x14ac:dyDescent="0.3">
      <c r="A8" t="s">
        <v>11</v>
      </c>
      <c r="B8" t="s">
        <v>12</v>
      </c>
      <c r="C8" s="16" t="s">
        <v>13</v>
      </c>
      <c r="D8" s="9"/>
      <c r="E8" s="7"/>
    </row>
    <row r="9" spans="1:8" x14ac:dyDescent="0.3">
      <c r="A9" t="s">
        <v>14</v>
      </c>
      <c r="B9" t="s">
        <v>15</v>
      </c>
      <c r="C9" s="16" t="s">
        <v>2</v>
      </c>
      <c r="D9" s="9"/>
      <c r="E9" s="7"/>
    </row>
    <row r="10" spans="1:8" x14ac:dyDescent="0.3">
      <c r="A10" t="s">
        <v>16</v>
      </c>
      <c r="B10" t="s">
        <v>17</v>
      </c>
      <c r="C10" s="16" t="s">
        <v>18</v>
      </c>
      <c r="D10" s="9"/>
      <c r="E10" s="7"/>
    </row>
    <row r="11" spans="1:8" x14ac:dyDescent="0.3">
      <c r="A11" t="s">
        <v>19</v>
      </c>
      <c r="B11" t="s">
        <v>20</v>
      </c>
      <c r="C11" s="16" t="s">
        <v>21</v>
      </c>
      <c r="D11" s="16"/>
      <c r="E11" s="16"/>
    </row>
    <row r="12" spans="1:8" ht="144" x14ac:dyDescent="0.3">
      <c r="A12" s="35" t="s">
        <v>22</v>
      </c>
      <c r="B12" s="35" t="s">
        <v>23</v>
      </c>
      <c r="C12" s="39" t="s">
        <v>24</v>
      </c>
      <c r="D12" s="39" t="s">
        <v>25</v>
      </c>
      <c r="E12" s="16"/>
    </row>
    <row r="13" spans="1:8" ht="172.8" x14ac:dyDescent="0.3">
      <c r="A13" s="35" t="s">
        <v>26</v>
      </c>
      <c r="B13" s="35" t="s">
        <v>27</v>
      </c>
      <c r="C13" s="39" t="s">
        <v>28</v>
      </c>
      <c r="D13" s="39"/>
      <c r="E13" s="39" t="s">
        <v>29</v>
      </c>
    </row>
    <row r="14" spans="1:8" x14ac:dyDescent="0.3">
      <c r="A14" s="35" t="s">
        <v>30</v>
      </c>
      <c r="B14" s="35" t="s">
        <v>31</v>
      </c>
      <c r="C14" s="16" t="s">
        <v>32</v>
      </c>
      <c r="D14" s="16"/>
      <c r="E14" s="16"/>
    </row>
    <row r="15" spans="1:8" x14ac:dyDescent="0.3">
      <c r="A15" s="35" t="s">
        <v>33</v>
      </c>
      <c r="B15" s="35" t="s">
        <v>34</v>
      </c>
      <c r="C15" s="16" t="s">
        <v>35</v>
      </c>
      <c r="D15" s="16"/>
      <c r="E15" s="16"/>
    </row>
    <row r="16" spans="1:8" x14ac:dyDescent="0.3">
      <c r="A16" s="35" t="s">
        <v>36</v>
      </c>
      <c r="B16" s="35"/>
      <c r="C16" s="16" t="s">
        <v>37</v>
      </c>
      <c r="D16" s="16"/>
      <c r="E16" s="16"/>
    </row>
    <row r="17" spans="1:5" x14ac:dyDescent="0.3">
      <c r="A17" s="35" t="s">
        <v>38</v>
      </c>
      <c r="B17" s="104">
        <v>2018</v>
      </c>
      <c r="C17" s="16" t="s">
        <v>39</v>
      </c>
      <c r="D17" s="10"/>
      <c r="E17" s="16"/>
    </row>
    <row r="18" spans="1:5" x14ac:dyDescent="0.3">
      <c r="A18" s="35" t="s">
        <v>40</v>
      </c>
      <c r="B18" s="35" t="s">
        <v>41</v>
      </c>
      <c r="C18" s="16" t="s">
        <v>42</v>
      </c>
      <c r="D18" s="10"/>
      <c r="E18" s="16"/>
    </row>
    <row r="19" spans="1:5" x14ac:dyDescent="0.3">
      <c r="A19" s="35" t="s">
        <v>43</v>
      </c>
      <c r="B19" s="35" t="s">
        <v>44</v>
      </c>
      <c r="C19" s="16" t="s">
        <v>45</v>
      </c>
      <c r="D19" s="10"/>
      <c r="E19" s="16"/>
    </row>
    <row r="20" spans="1:5" x14ac:dyDescent="0.3">
      <c r="A20" s="6" t="s">
        <v>46</v>
      </c>
      <c r="B20" s="6" t="s">
        <v>47</v>
      </c>
      <c r="C20" s="17" t="s">
        <v>48</v>
      </c>
      <c r="D20" s="11"/>
      <c r="E20" s="16"/>
    </row>
    <row r="21" spans="1:5" x14ac:dyDescent="0.3">
      <c r="A21" s="6" t="s">
        <v>49</v>
      </c>
      <c r="B21" s="6" t="s">
        <v>50</v>
      </c>
      <c r="C21" s="17" t="s">
        <v>51</v>
      </c>
      <c r="D21" s="17" t="s">
        <v>52</v>
      </c>
      <c r="E21" s="39"/>
    </row>
    <row r="22" spans="1:5" ht="158.4" x14ac:dyDescent="0.3">
      <c r="A22" s="6" t="s">
        <v>53</v>
      </c>
      <c r="B22" s="6" t="s">
        <v>50</v>
      </c>
      <c r="C22" s="17" t="s">
        <v>51</v>
      </c>
      <c r="D22" s="40" t="s">
        <v>52</v>
      </c>
      <c r="E22" s="39" t="s">
        <v>54</v>
      </c>
    </row>
    <row r="23" spans="1:5" ht="43.2" x14ac:dyDescent="0.3">
      <c r="A23" s="6" t="s">
        <v>55</v>
      </c>
      <c r="B23" s="6" t="s">
        <v>56</v>
      </c>
      <c r="C23" s="17" t="s">
        <v>57</v>
      </c>
      <c r="D23" s="41" t="s">
        <v>58</v>
      </c>
      <c r="E23" s="39" t="s">
        <v>59</v>
      </c>
    </row>
    <row r="24" spans="1:5" ht="86.4" x14ac:dyDescent="0.3">
      <c r="A24" s="6" t="s">
        <v>60</v>
      </c>
      <c r="B24" s="6" t="s">
        <v>61</v>
      </c>
      <c r="C24" s="17" t="s">
        <v>62</v>
      </c>
      <c r="D24" s="41" t="s">
        <v>63</v>
      </c>
      <c r="E24" s="39" t="s">
        <v>64</v>
      </c>
    </row>
    <row r="25" spans="1:5" x14ac:dyDescent="0.3">
      <c r="A25" s="6" t="s">
        <v>65</v>
      </c>
      <c r="B25" s="6" t="s">
        <v>66</v>
      </c>
      <c r="C25" s="17"/>
      <c r="D25" s="17"/>
      <c r="E25" s="16"/>
    </row>
    <row r="26" spans="1:5" ht="72" x14ac:dyDescent="0.3">
      <c r="A26" s="6" t="s">
        <v>67</v>
      </c>
      <c r="B26" s="6" t="s">
        <v>68</v>
      </c>
      <c r="C26" s="17" t="s">
        <v>69</v>
      </c>
      <c r="D26" s="17" t="s">
        <v>52</v>
      </c>
      <c r="E26" s="39" t="s">
        <v>70</v>
      </c>
    </row>
    <row r="27" spans="1:5" ht="172.8" x14ac:dyDescent="0.3">
      <c r="A27" s="6" t="s">
        <v>71</v>
      </c>
      <c r="B27" s="6" t="s">
        <v>72</v>
      </c>
      <c r="C27" s="17" t="s">
        <v>73</v>
      </c>
      <c r="D27" s="41" t="s">
        <v>74</v>
      </c>
      <c r="E27" s="39" t="s">
        <v>75</v>
      </c>
    </row>
    <row r="28" spans="1:5" ht="28.8" x14ac:dyDescent="0.3">
      <c r="A28" s="6" t="s">
        <v>76</v>
      </c>
      <c r="B28" s="6" t="s">
        <v>77</v>
      </c>
      <c r="C28" s="39" t="s">
        <v>78</v>
      </c>
      <c r="D28" s="43" t="s">
        <v>79</v>
      </c>
      <c r="E28" s="39" t="s">
        <v>80</v>
      </c>
    </row>
    <row r="29" spans="1:5" ht="100.8" x14ac:dyDescent="0.3">
      <c r="A29" s="6"/>
      <c r="B29" s="6"/>
      <c r="C29" s="41" t="s">
        <v>81</v>
      </c>
      <c r="D29" s="17" t="s">
        <v>79</v>
      </c>
      <c r="E29" s="39" t="s">
        <v>82</v>
      </c>
    </row>
    <row r="30" spans="1:5" ht="100.8" x14ac:dyDescent="0.3">
      <c r="A30" s="6"/>
      <c r="B30" s="6"/>
      <c r="C30" s="41" t="s">
        <v>83</v>
      </c>
      <c r="D30" s="17" t="s">
        <v>79</v>
      </c>
      <c r="E30" s="39" t="s">
        <v>82</v>
      </c>
    </row>
    <row r="31" spans="1:5" ht="72" x14ac:dyDescent="0.3">
      <c r="A31" s="6"/>
      <c r="B31" s="6"/>
      <c r="C31" s="41" t="s">
        <v>84</v>
      </c>
      <c r="D31" s="17" t="s">
        <v>79</v>
      </c>
      <c r="E31" s="41"/>
    </row>
    <row r="32" spans="1:5" ht="43.2" x14ac:dyDescent="0.3">
      <c r="A32" s="6"/>
      <c r="B32" s="6"/>
      <c r="C32" s="41" t="s">
        <v>85</v>
      </c>
      <c r="D32" s="17" t="s">
        <v>79</v>
      </c>
      <c r="E32" s="41"/>
    </row>
    <row r="33" spans="1:8" ht="28.8" x14ac:dyDescent="0.3">
      <c r="A33" s="6"/>
      <c r="B33" s="6"/>
      <c r="C33" s="44" t="s">
        <v>86</v>
      </c>
      <c r="D33" s="44" t="s">
        <v>79</v>
      </c>
      <c r="E33" s="16" t="s">
        <v>87</v>
      </c>
    </row>
    <row r="34" spans="1:8" ht="28.8" x14ac:dyDescent="0.3">
      <c r="A34" s="6"/>
      <c r="B34" s="6"/>
      <c r="C34" s="44" t="s">
        <v>88</v>
      </c>
      <c r="D34" s="44" t="s">
        <v>79</v>
      </c>
      <c r="E34" s="16" t="s">
        <v>89</v>
      </c>
    </row>
    <row r="35" spans="1:8" ht="115.2" x14ac:dyDescent="0.3">
      <c r="A35" s="1" t="s">
        <v>90</v>
      </c>
      <c r="B35" s="1" t="s">
        <v>91</v>
      </c>
      <c r="C35" s="39" t="s">
        <v>82</v>
      </c>
      <c r="D35" s="17"/>
      <c r="E35" s="16"/>
    </row>
    <row r="36" spans="1:8" ht="244.8" x14ac:dyDescent="0.3">
      <c r="A36" s="1" t="s">
        <v>92</v>
      </c>
      <c r="B36" s="1" t="s">
        <v>93</v>
      </c>
      <c r="C36" s="41" t="s">
        <v>94</v>
      </c>
      <c r="D36" s="17"/>
      <c r="E36" s="39" t="s">
        <v>95</v>
      </c>
    </row>
    <row r="37" spans="1:8" x14ac:dyDescent="0.3">
      <c r="C37" s="7"/>
      <c r="D37" s="7"/>
      <c r="E37" s="7"/>
    </row>
    <row r="38" spans="1:8" x14ac:dyDescent="0.3">
      <c r="B38" s="1"/>
      <c r="C38" s="7"/>
      <c r="D38" s="7"/>
      <c r="E38" s="7"/>
    </row>
    <row r="39" spans="1:8" x14ac:dyDescent="0.3">
      <c r="B39" s="3" t="s">
        <v>96</v>
      </c>
    </row>
    <row r="40" spans="1:8" x14ac:dyDescent="0.3">
      <c r="B40" s="2" t="s">
        <v>97</v>
      </c>
      <c r="C40" s="2" t="s">
        <v>98</v>
      </c>
      <c r="D40" s="2" t="s">
        <v>99</v>
      </c>
      <c r="E40" s="2" t="s">
        <v>100</v>
      </c>
      <c r="F40" s="2" t="s">
        <v>101</v>
      </c>
      <c r="G40" s="2" t="s">
        <v>102</v>
      </c>
      <c r="H40" s="2" t="s">
        <v>103</v>
      </c>
    </row>
    <row r="41" spans="1:8" ht="187.2" x14ac:dyDescent="0.3">
      <c r="A41" s="2" t="s">
        <v>104</v>
      </c>
      <c r="B41" s="100" t="s">
        <v>105</v>
      </c>
      <c r="C41" s="15"/>
      <c r="D41" s="18" t="s">
        <v>106</v>
      </c>
      <c r="E41" s="18" t="s">
        <v>107</v>
      </c>
      <c r="F41" s="18" t="s">
        <v>108</v>
      </c>
      <c r="G41" s="15"/>
      <c r="H41" s="45" t="s">
        <v>109</v>
      </c>
    </row>
    <row r="42" spans="1:8" ht="43.2" x14ac:dyDescent="0.3">
      <c r="A42" s="2" t="s">
        <v>110</v>
      </c>
      <c r="B42" s="18" t="s">
        <v>111</v>
      </c>
      <c r="C42" s="18"/>
      <c r="D42" s="18" t="s">
        <v>106</v>
      </c>
      <c r="E42" s="18" t="s">
        <v>112</v>
      </c>
      <c r="F42" s="18" t="s">
        <v>108</v>
      </c>
      <c r="G42" s="15"/>
      <c r="H42" s="45" t="s">
        <v>113</v>
      </c>
    </row>
    <row r="43" spans="1:8" x14ac:dyDescent="0.3">
      <c r="A43" s="2" t="s">
        <v>114</v>
      </c>
      <c r="B43" s="15"/>
      <c r="C43" s="15"/>
      <c r="D43" s="15"/>
      <c r="E43" s="15"/>
      <c r="F43" s="15"/>
      <c r="G43" s="15"/>
      <c r="H43" s="18" t="s">
        <v>115</v>
      </c>
    </row>
    <row r="44" spans="1:8" x14ac:dyDescent="0.3">
      <c r="A44" s="5"/>
      <c r="B44" s="2"/>
      <c r="C44" s="2"/>
      <c r="D44" s="2"/>
      <c r="E44" s="2"/>
      <c r="F44" s="2"/>
      <c r="G44" s="2"/>
    </row>
    <row r="45" spans="1:8" x14ac:dyDescent="0.3">
      <c r="B45" s="2"/>
      <c r="C45" s="2"/>
      <c r="D45" s="2"/>
      <c r="E45" s="2"/>
      <c r="F45" s="2"/>
      <c r="G45" s="2"/>
    </row>
    <row r="46" spans="1:8" x14ac:dyDescent="0.3">
      <c r="B46" s="2"/>
      <c r="C46" s="2"/>
      <c r="D46" s="2"/>
      <c r="E46" s="2"/>
      <c r="F46" s="2"/>
      <c r="G46" s="2"/>
    </row>
    <row r="47" spans="1:8" x14ac:dyDescent="0.3">
      <c r="A47" s="2" t="s">
        <v>116</v>
      </c>
      <c r="B47" s="18" t="s">
        <v>117</v>
      </c>
      <c r="C47" s="2"/>
      <c r="D47" s="2"/>
      <c r="E47" s="2"/>
      <c r="F47" s="2"/>
      <c r="G47" s="2"/>
    </row>
    <row r="48" spans="1:8" x14ac:dyDescent="0.3">
      <c r="A48" s="2"/>
      <c r="B48" s="2"/>
      <c r="C48" s="2"/>
      <c r="D48" s="2"/>
      <c r="E48" s="2"/>
      <c r="F48" s="2"/>
      <c r="G48" s="2"/>
    </row>
    <row r="50" spans="1:5" x14ac:dyDescent="0.3">
      <c r="A50" s="3" t="s">
        <v>118</v>
      </c>
    </row>
    <row r="51" spans="1:5" x14ac:dyDescent="0.3">
      <c r="A51" s="2" t="s">
        <v>119</v>
      </c>
      <c r="B51" s="2" t="s">
        <v>120</v>
      </c>
      <c r="C51" s="2" t="s">
        <v>103</v>
      </c>
    </row>
    <row r="52" spans="1:5" x14ac:dyDescent="0.3">
      <c r="A52" s="18" t="s">
        <v>121</v>
      </c>
      <c r="B52" s="18" t="s">
        <v>122</v>
      </c>
      <c r="C52" s="18"/>
    </row>
    <row r="54" spans="1:5" x14ac:dyDescent="0.3">
      <c r="A54" s="2" t="s">
        <v>123</v>
      </c>
    </row>
    <row r="55" spans="1:5" x14ac:dyDescent="0.3">
      <c r="A55" s="2" t="s">
        <v>124</v>
      </c>
      <c r="B55" s="2" t="s">
        <v>125</v>
      </c>
      <c r="C55" s="2" t="s">
        <v>126</v>
      </c>
      <c r="D55" s="2" t="s">
        <v>127</v>
      </c>
      <c r="E55" s="2" t="s">
        <v>103</v>
      </c>
    </row>
    <row r="56" spans="1:5" ht="273.60000000000002" x14ac:dyDescent="0.3">
      <c r="A56" s="2" t="s">
        <v>128</v>
      </c>
      <c r="B56" s="18" t="s">
        <v>129</v>
      </c>
      <c r="C56" s="45" t="s">
        <v>130</v>
      </c>
      <c r="D56" s="45" t="s">
        <v>131</v>
      </c>
      <c r="E56" s="45" t="s">
        <v>132</v>
      </c>
    </row>
    <row r="57" spans="1:5" ht="144" x14ac:dyDescent="0.3">
      <c r="A57" s="2" t="s">
        <v>133</v>
      </c>
      <c r="B57" s="18" t="s">
        <v>134</v>
      </c>
      <c r="C57" s="45" t="s">
        <v>135</v>
      </c>
      <c r="D57" s="45" t="s">
        <v>136</v>
      </c>
      <c r="E57" s="45" t="s">
        <v>137</v>
      </c>
    </row>
    <row r="58" spans="1:5" ht="144" x14ac:dyDescent="0.3">
      <c r="A58" s="2" t="s">
        <v>138</v>
      </c>
      <c r="B58" s="18" t="s">
        <v>139</v>
      </c>
      <c r="C58" s="45" t="s">
        <v>140</v>
      </c>
      <c r="D58" s="45" t="s">
        <v>141</v>
      </c>
      <c r="E58" s="45" t="s">
        <v>137</v>
      </c>
    </row>
    <row r="61" spans="1:5" x14ac:dyDescent="0.3">
      <c r="C61" s="7"/>
    </row>
    <row r="63" spans="1:5" x14ac:dyDescent="0.3">
      <c r="A63" s="12" t="s">
        <v>142</v>
      </c>
    </row>
    <row r="64" spans="1:5" x14ac:dyDescent="0.3">
      <c r="A64" s="2" t="s">
        <v>143</v>
      </c>
      <c r="B64" s="2" t="s">
        <v>144</v>
      </c>
    </row>
    <row r="65" spans="1:6" x14ac:dyDescent="0.3">
      <c r="A65" s="18"/>
      <c r="B65" s="18"/>
      <c r="F6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
  <sheetViews>
    <sheetView topLeftCell="D22" workbookViewId="0">
      <selection activeCell="G38" sqref="G38:G41"/>
    </sheetView>
  </sheetViews>
  <sheetFormatPr defaultRowHeight="14.4" x14ac:dyDescent="0.3"/>
  <cols>
    <col min="1" max="1" width="14.44140625" customWidth="1"/>
    <col min="2" max="2" width="18.88671875" customWidth="1"/>
    <col min="3" max="4" width="20.44140625" customWidth="1"/>
    <col min="5" max="5" width="22.5546875" customWidth="1"/>
    <col min="6" max="6" width="37.88671875" customWidth="1"/>
    <col min="7" max="10" width="20.6640625" customWidth="1"/>
    <col min="11" max="11" width="27.44140625" customWidth="1"/>
    <col min="12" max="12" width="27.33203125" customWidth="1"/>
    <col min="13" max="13" width="29.109375" customWidth="1"/>
    <col min="14" max="14" width="23.88671875" customWidth="1"/>
    <col min="15" max="15" width="20.5546875" customWidth="1"/>
    <col min="16" max="16" width="22.5546875" customWidth="1"/>
    <col min="17" max="18" width="20.6640625" customWidth="1"/>
    <col min="19" max="19" width="18.88671875" customWidth="1"/>
  </cols>
  <sheetData>
    <row r="1" spans="1:19" x14ac:dyDescent="0.3">
      <c r="A1" s="2" t="s">
        <v>145</v>
      </c>
    </row>
    <row r="4" spans="1:19" x14ac:dyDescent="0.3">
      <c r="A4" s="2" t="s">
        <v>146</v>
      </c>
      <c r="B4" s="2" t="s">
        <v>147</v>
      </c>
      <c r="C4" s="2" t="s">
        <v>148</v>
      </c>
      <c r="D4" s="2" t="s">
        <v>149</v>
      </c>
      <c r="E4" s="2" t="s">
        <v>150</v>
      </c>
      <c r="F4" s="2" t="s">
        <v>151</v>
      </c>
      <c r="G4" s="109" t="s">
        <v>152</v>
      </c>
      <c r="H4" s="109"/>
      <c r="I4" s="109"/>
      <c r="J4" s="109"/>
      <c r="K4" s="13" t="s">
        <v>153</v>
      </c>
      <c r="L4" s="2" t="s">
        <v>154</v>
      </c>
      <c r="M4" s="109" t="s">
        <v>155</v>
      </c>
      <c r="N4" s="109"/>
      <c r="O4" s="109"/>
      <c r="P4" s="109"/>
      <c r="Q4" s="2" t="s">
        <v>7</v>
      </c>
      <c r="R4" s="2" t="s">
        <v>156</v>
      </c>
      <c r="S4" s="19" t="s">
        <v>157</v>
      </c>
    </row>
    <row r="5" spans="1:19" x14ac:dyDescent="0.3">
      <c r="A5" s="2" t="s">
        <v>158</v>
      </c>
      <c r="B5" s="2"/>
      <c r="C5" s="2"/>
      <c r="D5" s="2" t="str">
        <f>IF(ISTEXT(F6),"(NB! Velg tiltakskategori under)","")</f>
        <v>(NB! Velg tiltakskategori under)</v>
      </c>
      <c r="E5" s="2" t="s">
        <v>159</v>
      </c>
      <c r="F5" s="2" t="s">
        <v>159</v>
      </c>
      <c r="G5" s="109" t="s">
        <v>160</v>
      </c>
      <c r="H5" s="109"/>
      <c r="I5" s="109"/>
      <c r="J5" s="109"/>
      <c r="K5" s="2" t="s">
        <v>161</v>
      </c>
      <c r="L5" s="2" t="s">
        <v>159</v>
      </c>
      <c r="M5" s="19" t="s">
        <v>162</v>
      </c>
      <c r="N5" s="2" t="s">
        <v>163</v>
      </c>
      <c r="O5" s="2" t="s">
        <v>164</v>
      </c>
      <c r="P5" s="2" t="s">
        <v>165</v>
      </c>
    </row>
    <row r="6" spans="1:19" ht="316.8" x14ac:dyDescent="0.3">
      <c r="A6" s="2" t="s">
        <v>166</v>
      </c>
      <c r="B6" s="18" t="s">
        <v>167</v>
      </c>
      <c r="C6" s="18" t="s">
        <v>168</v>
      </c>
      <c r="D6" s="18" t="s">
        <v>169</v>
      </c>
      <c r="E6" s="18">
        <v>1</v>
      </c>
      <c r="F6" s="46" t="s">
        <v>170</v>
      </c>
      <c r="G6" s="48" t="s">
        <v>171</v>
      </c>
      <c r="H6" s="48" t="s">
        <v>172</v>
      </c>
      <c r="I6" s="47" t="s">
        <v>173</v>
      </c>
      <c r="J6" s="48" t="s">
        <v>174</v>
      </c>
      <c r="K6" s="45" t="s">
        <v>175</v>
      </c>
      <c r="L6" s="18" t="s">
        <v>176</v>
      </c>
      <c r="M6" s="18" t="s">
        <v>177</v>
      </c>
      <c r="N6" s="18" t="s">
        <v>177</v>
      </c>
      <c r="O6" s="18" t="s">
        <v>178</v>
      </c>
      <c r="P6" s="18" t="s">
        <v>179</v>
      </c>
      <c r="Q6" s="49"/>
      <c r="R6" s="101">
        <v>890000</v>
      </c>
      <c r="S6" s="45" t="s">
        <v>180</v>
      </c>
    </row>
    <row r="7" spans="1:19" ht="60" customHeight="1" x14ac:dyDescent="0.3">
      <c r="A7" s="2" t="s">
        <v>181</v>
      </c>
      <c r="B7" s="18" t="s">
        <v>182</v>
      </c>
      <c r="C7" s="18" t="s">
        <v>168</v>
      </c>
      <c r="D7" s="18" t="s">
        <v>183</v>
      </c>
      <c r="E7" s="18">
        <v>1</v>
      </c>
      <c r="F7" s="45" t="s">
        <v>184</v>
      </c>
      <c r="G7" s="47" t="s">
        <v>185</v>
      </c>
      <c r="H7" s="47" t="s">
        <v>186</v>
      </c>
      <c r="I7" s="47" t="s">
        <v>187</v>
      </c>
      <c r="J7" s="47" t="str">
        <f>IF(ISNUMBER(SEARCH(Tiltaksanalyse!$A$95,$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$102,Tiltaksanalyse!$D7)),Tiltaksanalyse!F$102,IF(ISNUMBER(SEARCH(Tiltaksanalyse!$A$103,Tiltaksanalyse!$D7)),Tiltaksanalyse!F$103,IF(ISNUMBER(SEARCH(Tiltaksanalyse!$A$104,Tiltaksanalyse!$D7)),Tiltaksanalyse!F$104,IF(ISNUMBER(SEARCH(Tiltaksanalyse!$A$105,Tiltaksanalyse!$D7)),Tiltaksanalyse!F$105,IF(ISNUMBER(SEARCH(Tiltaksanalyse!$A$106,Tiltaksanalyse!$D7)),Tiltaksanalyse!F$106,IF(ISNUMBER(SEARCH(Tiltaksanalyse!$A$107,Tiltaksanalyse!$D7)),Tiltaksanalyse!F$107,IF(ISNUMBER(SEARCH(Tiltaksanalyse!$A$108,Tiltaksanalyse!$D7)),Tiltaksanalyse!F$108,IF(ISNUMBER(SEARCH(Tiltaksanalyse!$A$110,Tiltaksanalyse!$D7)),Tiltaksanalyse!F$109,"")))))))))))))))</f>
        <v xml:space="preserve"> </v>
      </c>
      <c r="K7" s="45" t="s">
        <v>175</v>
      </c>
      <c r="L7" s="18" t="s">
        <v>188</v>
      </c>
      <c r="M7" s="18" t="s">
        <v>177</v>
      </c>
      <c r="N7" s="18" t="s">
        <v>177</v>
      </c>
      <c r="O7" s="18" t="s">
        <v>178</v>
      </c>
      <c r="P7" s="18" t="s">
        <v>179</v>
      </c>
      <c r="Q7" s="45" t="s">
        <v>189</v>
      </c>
      <c r="R7" s="101">
        <v>1140000</v>
      </c>
      <c r="S7" s="45" t="s">
        <v>190</v>
      </c>
    </row>
    <row r="8" spans="1:19" ht="60" customHeight="1" x14ac:dyDescent="0.3">
      <c r="A8" s="2" t="s">
        <v>191</v>
      </c>
      <c r="B8" s="18" t="s">
        <v>192</v>
      </c>
      <c r="C8" s="18" t="s">
        <v>168</v>
      </c>
      <c r="D8" s="18" t="s">
        <v>193</v>
      </c>
      <c r="E8" s="18">
        <v>2</v>
      </c>
      <c r="F8" s="45" t="s">
        <v>194</v>
      </c>
      <c r="G8" s="47" t="s">
        <v>195</v>
      </c>
      <c r="H8" s="47" t="s">
        <v>196</v>
      </c>
      <c r="I8" s="47" t="s">
        <v>197</v>
      </c>
      <c r="J8" s="47" t="s">
        <v>198</v>
      </c>
      <c r="K8" s="45" t="s">
        <v>199</v>
      </c>
      <c r="L8" s="18" t="s">
        <v>200</v>
      </c>
      <c r="M8" s="18" t="s">
        <v>177</v>
      </c>
      <c r="N8" s="18" t="s">
        <v>177</v>
      </c>
      <c r="O8" s="18" t="s">
        <v>178</v>
      </c>
      <c r="P8" s="18" t="s">
        <v>179</v>
      </c>
      <c r="Q8" s="18"/>
      <c r="R8" s="102" t="s">
        <v>201</v>
      </c>
      <c r="S8" s="45" t="s">
        <v>190</v>
      </c>
    </row>
    <row r="9" spans="1:19" x14ac:dyDescent="0.3">
      <c r="A9" s="2"/>
    </row>
    <row r="10" spans="1:19" x14ac:dyDescent="0.3">
      <c r="A10" s="2" t="s">
        <v>202</v>
      </c>
      <c r="B10" t="s">
        <v>203</v>
      </c>
      <c r="M10" t="s">
        <v>204</v>
      </c>
    </row>
    <row r="11" spans="1:19" x14ac:dyDescent="0.3">
      <c r="A11" s="2" t="s">
        <v>166</v>
      </c>
      <c r="B11" s="18" t="s">
        <v>205</v>
      </c>
      <c r="C11" s="18" t="s">
        <v>168</v>
      </c>
      <c r="D11" s="18" t="s">
        <v>206</v>
      </c>
      <c r="E11" s="18">
        <v>1</v>
      </c>
      <c r="F11" s="18" t="s">
        <v>207</v>
      </c>
      <c r="G11" s="14"/>
      <c r="H11" s="14"/>
      <c r="I11" s="14"/>
      <c r="J11" s="14"/>
      <c r="K11" s="14"/>
      <c r="L11" s="18" t="s">
        <v>208</v>
      </c>
      <c r="M11" s="18" t="s">
        <v>209</v>
      </c>
      <c r="N11" s="15"/>
      <c r="O11" s="15"/>
      <c r="P11" s="15"/>
      <c r="Q11" s="15"/>
      <c r="R11" s="14"/>
    </row>
    <row r="12" spans="1:19" x14ac:dyDescent="0.3">
      <c r="A12" s="2" t="s">
        <v>181</v>
      </c>
      <c r="B12" s="18" t="s">
        <v>210</v>
      </c>
      <c r="C12" s="18" t="s">
        <v>168</v>
      </c>
      <c r="D12" s="18" t="s">
        <v>211</v>
      </c>
      <c r="E12" s="18">
        <v>2</v>
      </c>
      <c r="F12" s="18" t="s">
        <v>212</v>
      </c>
      <c r="G12" s="14"/>
      <c r="H12" s="14"/>
      <c r="I12" s="14"/>
      <c r="J12" s="14"/>
      <c r="K12" s="14"/>
      <c r="L12" s="18" t="s">
        <v>208</v>
      </c>
      <c r="M12" s="18">
        <v>20000</v>
      </c>
      <c r="N12" s="15"/>
      <c r="O12" s="15"/>
      <c r="P12" s="15"/>
      <c r="Q12" s="15"/>
      <c r="R12" s="14"/>
    </row>
    <row r="13" spans="1:19" x14ac:dyDescent="0.3">
      <c r="A13" s="2" t="s">
        <v>191</v>
      </c>
      <c r="B13" s="18" t="s">
        <v>213</v>
      </c>
      <c r="C13" s="18" t="s">
        <v>168</v>
      </c>
      <c r="D13" s="18" t="s">
        <v>169</v>
      </c>
      <c r="E13" s="18">
        <v>1</v>
      </c>
      <c r="F13" s="18" t="s">
        <v>214</v>
      </c>
      <c r="G13" s="14"/>
      <c r="H13" s="14"/>
      <c r="I13" s="14"/>
      <c r="J13" s="14"/>
      <c r="K13" s="14"/>
      <c r="L13" s="18" t="s">
        <v>208</v>
      </c>
      <c r="M13" s="18">
        <v>15000</v>
      </c>
      <c r="N13" s="15"/>
      <c r="O13" s="15"/>
      <c r="P13" s="15"/>
      <c r="Q13" s="15"/>
      <c r="R13" s="14"/>
    </row>
    <row r="14" spans="1:19" x14ac:dyDescent="0.3">
      <c r="A14" s="2" t="s">
        <v>215</v>
      </c>
      <c r="B14" s="18" t="s">
        <v>213</v>
      </c>
      <c r="C14" s="18" t="s">
        <v>168</v>
      </c>
      <c r="D14" s="18" t="s">
        <v>206</v>
      </c>
      <c r="E14" s="18">
        <v>1</v>
      </c>
      <c r="F14" s="18" t="s">
        <v>216</v>
      </c>
      <c r="G14" s="14"/>
      <c r="H14" s="14"/>
      <c r="I14" s="14"/>
      <c r="J14" s="14"/>
      <c r="K14" s="14"/>
      <c r="L14" s="18" t="s">
        <v>208</v>
      </c>
      <c r="M14" s="18">
        <v>25000</v>
      </c>
      <c r="N14" s="15"/>
      <c r="O14" s="15"/>
      <c r="P14" s="15"/>
      <c r="Q14" s="15"/>
      <c r="R14" s="14"/>
    </row>
    <row r="15" spans="1:19" x14ac:dyDescent="0.3">
      <c r="A15" s="2" t="s">
        <v>217</v>
      </c>
      <c r="B15" s="18" t="s">
        <v>218</v>
      </c>
      <c r="C15" s="18" t="s">
        <v>168</v>
      </c>
      <c r="D15" s="18" t="s">
        <v>169</v>
      </c>
      <c r="E15" s="18">
        <v>1</v>
      </c>
      <c r="F15" s="18" t="s">
        <v>219</v>
      </c>
      <c r="G15" s="14"/>
      <c r="H15" s="14"/>
      <c r="I15" s="14"/>
      <c r="J15" s="14"/>
      <c r="K15" s="14"/>
      <c r="L15" s="18" t="s">
        <v>208</v>
      </c>
      <c r="M15" s="18">
        <v>580000</v>
      </c>
      <c r="N15" s="15"/>
      <c r="O15" s="15"/>
      <c r="P15" s="15"/>
      <c r="Q15" s="15"/>
      <c r="R15" s="14"/>
    </row>
    <row r="16" spans="1:19" x14ac:dyDescent="0.3">
      <c r="A16" s="2" t="s">
        <v>220</v>
      </c>
      <c r="B16" s="18" t="s">
        <v>221</v>
      </c>
      <c r="C16" s="18" t="s">
        <v>168</v>
      </c>
      <c r="D16" s="18" t="s">
        <v>206</v>
      </c>
      <c r="E16" s="18">
        <v>1</v>
      </c>
      <c r="F16" s="18" t="s">
        <v>222</v>
      </c>
      <c r="G16" s="14"/>
      <c r="H16" s="14"/>
      <c r="I16" s="14"/>
      <c r="J16" s="14"/>
      <c r="K16" s="14"/>
      <c r="L16" s="18" t="s">
        <v>208</v>
      </c>
      <c r="M16" s="18">
        <v>24800</v>
      </c>
      <c r="N16" s="15"/>
      <c r="O16" s="15"/>
      <c r="P16" s="15"/>
      <c r="Q16" s="15"/>
      <c r="R16" s="14"/>
    </row>
    <row r="17" spans="1:18" x14ac:dyDescent="0.3">
      <c r="A17" s="2" t="s">
        <v>223</v>
      </c>
      <c r="B17" s="18" t="s">
        <v>224</v>
      </c>
      <c r="C17" s="18" t="s">
        <v>168</v>
      </c>
      <c r="D17" s="18" t="s">
        <v>183</v>
      </c>
      <c r="E17" s="18">
        <v>1</v>
      </c>
      <c r="F17" s="18" t="s">
        <v>225</v>
      </c>
      <c r="G17" s="14"/>
      <c r="H17" s="14"/>
      <c r="I17" s="14"/>
      <c r="J17" s="14"/>
      <c r="K17" s="14"/>
      <c r="L17" s="18" t="s">
        <v>208</v>
      </c>
      <c r="M17" s="18">
        <v>15133</v>
      </c>
      <c r="N17" s="15"/>
      <c r="O17" s="15"/>
      <c r="P17" s="15"/>
      <c r="Q17" s="15"/>
      <c r="R17" s="14"/>
    </row>
    <row r="18" spans="1:18" x14ac:dyDescent="0.3">
      <c r="A18" s="2" t="s">
        <v>226</v>
      </c>
      <c r="B18" s="18" t="s">
        <v>227</v>
      </c>
      <c r="C18" s="18" t="s">
        <v>168</v>
      </c>
      <c r="D18" s="18" t="s">
        <v>206</v>
      </c>
      <c r="E18" s="18">
        <v>1</v>
      </c>
      <c r="F18" s="18" t="s">
        <v>228</v>
      </c>
      <c r="G18" s="14"/>
      <c r="H18" s="14"/>
      <c r="I18" s="14"/>
      <c r="J18" s="14"/>
      <c r="K18" s="14"/>
      <c r="L18" s="18" t="s">
        <v>208</v>
      </c>
      <c r="M18" s="18">
        <v>6624</v>
      </c>
      <c r="N18" s="15"/>
      <c r="O18" s="15"/>
      <c r="P18" s="15"/>
      <c r="Q18" s="15"/>
      <c r="R18" s="14"/>
    </row>
    <row r="19" spans="1:18" x14ac:dyDescent="0.3">
      <c r="A19" s="2" t="s">
        <v>229</v>
      </c>
      <c r="B19" s="18" t="s">
        <v>230</v>
      </c>
      <c r="C19" s="18" t="s">
        <v>168</v>
      </c>
      <c r="D19" s="18" t="s">
        <v>206</v>
      </c>
      <c r="E19" s="18">
        <v>1</v>
      </c>
      <c r="F19" s="18" t="s">
        <v>231</v>
      </c>
      <c r="G19" s="14"/>
      <c r="H19" s="14"/>
      <c r="I19" s="14"/>
      <c r="J19" s="14"/>
      <c r="K19" s="14"/>
      <c r="L19" s="18" t="s">
        <v>232</v>
      </c>
      <c r="M19" s="18">
        <v>2000</v>
      </c>
      <c r="N19" s="15"/>
      <c r="O19" s="15"/>
      <c r="P19" s="15"/>
      <c r="Q19" s="15"/>
      <c r="R19" s="14"/>
    </row>
    <row r="20" spans="1:18" x14ac:dyDescent="0.3">
      <c r="A20" s="2" t="s">
        <v>233</v>
      </c>
      <c r="B20" s="18" t="s">
        <v>234</v>
      </c>
      <c r="C20" s="18" t="s">
        <v>168</v>
      </c>
      <c r="D20" s="18" t="s">
        <v>206</v>
      </c>
      <c r="E20" s="18">
        <v>1</v>
      </c>
      <c r="F20" s="18" t="s">
        <v>235</v>
      </c>
      <c r="G20" s="14"/>
      <c r="H20" s="14"/>
      <c r="I20" s="14"/>
      <c r="J20" s="14"/>
      <c r="K20" s="14"/>
      <c r="L20" s="18" t="s">
        <v>232</v>
      </c>
      <c r="M20" s="18">
        <v>5735</v>
      </c>
      <c r="N20" s="15"/>
      <c r="O20" s="15"/>
      <c r="P20" s="15"/>
      <c r="Q20" s="15"/>
      <c r="R20" s="14"/>
    </row>
    <row r="21" spans="1:18" x14ac:dyDescent="0.3">
      <c r="A21" s="2" t="s">
        <v>236</v>
      </c>
      <c r="B21" s="18" t="s">
        <v>237</v>
      </c>
      <c r="C21" s="18" t="s">
        <v>168</v>
      </c>
      <c r="D21" s="18" t="s">
        <v>206</v>
      </c>
      <c r="E21" s="18">
        <v>1</v>
      </c>
      <c r="F21" s="18" t="s">
        <v>238</v>
      </c>
      <c r="G21" s="14"/>
      <c r="H21" s="14"/>
      <c r="I21" s="14"/>
      <c r="J21" s="14"/>
      <c r="K21" s="14"/>
      <c r="L21" s="18" t="s">
        <v>208</v>
      </c>
      <c r="M21" s="18">
        <v>50683</v>
      </c>
      <c r="N21" s="15"/>
      <c r="O21" s="15"/>
      <c r="P21" s="15"/>
      <c r="Q21" s="15"/>
      <c r="R21" s="14"/>
    </row>
    <row r="22" spans="1:18" x14ac:dyDescent="0.3">
      <c r="A22" s="2" t="s">
        <v>239</v>
      </c>
      <c r="B22" s="18" t="s">
        <v>240</v>
      </c>
      <c r="C22" s="18"/>
      <c r="D22" s="18" t="s">
        <v>206</v>
      </c>
      <c r="E22" s="18">
        <v>1</v>
      </c>
      <c r="F22" s="18" t="s">
        <v>241</v>
      </c>
      <c r="G22" s="14"/>
      <c r="H22" s="14"/>
      <c r="I22" s="14"/>
      <c r="J22" s="14"/>
      <c r="K22" s="14"/>
      <c r="L22" s="18" t="s">
        <v>208</v>
      </c>
      <c r="M22" s="18">
        <v>41170</v>
      </c>
      <c r="N22" s="15"/>
      <c r="O22" s="15"/>
      <c r="P22" s="15"/>
      <c r="Q22" s="15"/>
      <c r="R22" s="14"/>
    </row>
    <row r="23" spans="1:18" x14ac:dyDescent="0.3">
      <c r="A23" s="2" t="s">
        <v>242</v>
      </c>
      <c r="B23" s="18" t="s">
        <v>243</v>
      </c>
      <c r="C23" s="18" t="s">
        <v>168</v>
      </c>
      <c r="D23" s="18" t="s">
        <v>206</v>
      </c>
      <c r="E23" s="18">
        <v>1</v>
      </c>
      <c r="F23" s="18" t="s">
        <v>244</v>
      </c>
      <c r="G23" s="14"/>
      <c r="H23" s="14"/>
      <c r="I23" s="14"/>
      <c r="J23" s="14"/>
      <c r="K23" s="14"/>
      <c r="L23" s="18" t="s">
        <v>208</v>
      </c>
      <c r="M23" s="18">
        <v>5000</v>
      </c>
      <c r="N23" s="15"/>
      <c r="O23" s="15"/>
      <c r="P23" s="15"/>
      <c r="Q23" s="15"/>
      <c r="R23" s="14"/>
    </row>
    <row r="24" spans="1:18" x14ac:dyDescent="0.3">
      <c r="A24" s="2"/>
    </row>
    <row r="25" spans="1:18" x14ac:dyDescent="0.3">
      <c r="A25" s="2"/>
      <c r="E25" s="3" t="s">
        <v>245</v>
      </c>
    </row>
    <row r="26" spans="1:18" x14ac:dyDescent="0.3">
      <c r="A26" s="2" t="s">
        <v>145</v>
      </c>
      <c r="B26" s="2" t="s">
        <v>246</v>
      </c>
      <c r="C26" s="2"/>
      <c r="D26" s="2"/>
      <c r="E26" s="2" t="s">
        <v>247</v>
      </c>
      <c r="F26" s="2"/>
      <c r="I26" s="13" t="s">
        <v>248</v>
      </c>
    </row>
    <row r="27" spans="1:18" ht="15" customHeight="1" x14ac:dyDescent="0.3">
      <c r="A27" s="2"/>
      <c r="B27" s="2" t="s">
        <v>128</v>
      </c>
      <c r="C27" s="2" t="s">
        <v>133</v>
      </c>
      <c r="D27" s="2" t="s">
        <v>138</v>
      </c>
      <c r="E27" s="2" t="s">
        <v>128</v>
      </c>
      <c r="F27" s="2" t="s">
        <v>133</v>
      </c>
      <c r="G27" s="2" t="s">
        <v>138</v>
      </c>
      <c r="H27" s="2"/>
    </row>
    <row r="28" spans="1:18" ht="15" customHeight="1" x14ac:dyDescent="0.3">
      <c r="A28" s="2" t="s">
        <v>158</v>
      </c>
      <c r="B28" s="2"/>
      <c r="C28" s="2"/>
      <c r="D28" s="2"/>
      <c r="E28" s="2"/>
      <c r="F28" s="2"/>
      <c r="G28" s="2"/>
      <c r="H28" s="2"/>
      <c r="I28" s="2"/>
    </row>
    <row r="29" spans="1:18" x14ac:dyDescent="0.3">
      <c r="A29" s="2" t="s">
        <v>166</v>
      </c>
      <c r="B29" s="15" t="s">
        <v>249</v>
      </c>
      <c r="C29" s="15" t="s">
        <v>249</v>
      </c>
      <c r="D29" s="15" t="s">
        <v>249</v>
      </c>
      <c r="E29" s="15" t="s">
        <v>250</v>
      </c>
      <c r="F29" s="15" t="s">
        <v>250</v>
      </c>
      <c r="G29" s="15" t="s">
        <v>250</v>
      </c>
      <c r="H29" s="15"/>
      <c r="I29" s="46"/>
    </row>
    <row r="30" spans="1:18" ht="15" customHeight="1" x14ac:dyDescent="0.3">
      <c r="A30" s="2" t="s">
        <v>181</v>
      </c>
      <c r="B30" s="15" t="s">
        <v>249</v>
      </c>
      <c r="C30" s="15" t="s">
        <v>249</v>
      </c>
      <c r="D30" s="15" t="s">
        <v>249</v>
      </c>
      <c r="E30" s="15" t="s">
        <v>250</v>
      </c>
      <c r="F30" s="15" t="s">
        <v>250</v>
      </c>
      <c r="G30" s="15" t="s">
        <v>250</v>
      </c>
      <c r="H30" s="15"/>
      <c r="I30" s="15"/>
    </row>
    <row r="31" spans="1:18" ht="15" customHeight="1" x14ac:dyDescent="0.3">
      <c r="A31" s="2" t="s">
        <v>191</v>
      </c>
      <c r="B31" s="18" t="s">
        <v>249</v>
      </c>
      <c r="C31" s="18" t="s">
        <v>249</v>
      </c>
      <c r="D31" s="18" t="s">
        <v>249</v>
      </c>
      <c r="E31" s="18" t="s">
        <v>175</v>
      </c>
      <c r="F31" s="18" t="s">
        <v>175</v>
      </c>
      <c r="G31" s="18" t="s">
        <v>175</v>
      </c>
      <c r="H31" s="18"/>
      <c r="I31" s="18"/>
    </row>
    <row r="32" spans="1:18" ht="15" customHeight="1" x14ac:dyDescent="0.3">
      <c r="A32" s="2"/>
    </row>
    <row r="33" spans="1:9" ht="15" customHeight="1" x14ac:dyDescent="0.3">
      <c r="A33" s="2"/>
    </row>
    <row r="36" spans="1:9" x14ac:dyDescent="0.3">
      <c r="F36" s="3" t="s">
        <v>251</v>
      </c>
    </row>
    <row r="37" spans="1:9" x14ac:dyDescent="0.3">
      <c r="A37" s="13"/>
      <c r="B37" s="13" t="s">
        <v>146</v>
      </c>
      <c r="C37" s="13"/>
      <c r="D37" s="13"/>
      <c r="E37" s="13"/>
      <c r="F37" s="13" t="s">
        <v>247</v>
      </c>
      <c r="G37" s="13" t="s">
        <v>252</v>
      </c>
      <c r="H37" s="13" t="s">
        <v>253</v>
      </c>
      <c r="I37" s="13" t="s">
        <v>103</v>
      </c>
    </row>
    <row r="38" spans="1:9" x14ac:dyDescent="0.3">
      <c r="A38" s="2" t="s">
        <v>254</v>
      </c>
      <c r="B38" s="18">
        <v>1</v>
      </c>
      <c r="C38" s="18"/>
      <c r="D38" s="18"/>
      <c r="E38" s="18"/>
      <c r="F38" s="18" t="s">
        <v>255</v>
      </c>
      <c r="G38" s="51">
        <f>R6</f>
        <v>890000</v>
      </c>
      <c r="H38" s="51" t="str">
        <f>S6</f>
        <v>Ganske usikker (25-50%)</v>
      </c>
      <c r="I38" s="18"/>
    </row>
    <row r="39" spans="1:9" x14ac:dyDescent="0.3">
      <c r="A39" s="2" t="s">
        <v>256</v>
      </c>
      <c r="B39" s="18">
        <v>2</v>
      </c>
      <c r="C39" s="18"/>
      <c r="D39" s="18"/>
      <c r="E39" s="18"/>
      <c r="F39" s="18" t="s">
        <v>255</v>
      </c>
      <c r="G39" s="51">
        <f>R7</f>
        <v>1140000</v>
      </c>
      <c r="H39" s="51" t="str">
        <f>S7</f>
        <v>Svært usikker (0-25%)</v>
      </c>
      <c r="I39" s="18"/>
    </row>
    <row r="40" spans="1:9" x14ac:dyDescent="0.3">
      <c r="A40" s="2" t="s">
        <v>257</v>
      </c>
      <c r="B40" s="18">
        <v>1</v>
      </c>
      <c r="C40" s="18">
        <v>2</v>
      </c>
      <c r="D40" s="18"/>
      <c r="E40" s="18"/>
      <c r="F40" s="18" t="s">
        <v>258</v>
      </c>
      <c r="G40" s="103">
        <f>SUM(R6:R7)</f>
        <v>2030000</v>
      </c>
      <c r="H40" s="51" t="str">
        <f>S8</f>
        <v>Svært usikker (0-25%)</v>
      </c>
      <c r="I40" s="18" t="s">
        <v>259</v>
      </c>
    </row>
    <row r="41" spans="1:9" x14ac:dyDescent="0.3">
      <c r="A41" s="2" t="s">
        <v>260</v>
      </c>
      <c r="B41" s="18">
        <v>1</v>
      </c>
      <c r="C41" s="18">
        <v>2</v>
      </c>
      <c r="D41" s="18">
        <v>3</v>
      </c>
      <c r="E41" s="18"/>
      <c r="F41" s="18" t="s">
        <v>258</v>
      </c>
      <c r="G41" s="18" t="s">
        <v>261</v>
      </c>
      <c r="H41" s="51" t="str">
        <f>S8</f>
        <v>Svært usikker (0-25%)</v>
      </c>
      <c r="I41" s="18"/>
    </row>
    <row r="43" spans="1:9" x14ac:dyDescent="0.3">
      <c r="A43" s="2"/>
    </row>
    <row r="44" spans="1:9" x14ac:dyDescent="0.3">
      <c r="A44" s="2"/>
      <c r="F44" s="3"/>
    </row>
    <row r="45" spans="1:9" x14ac:dyDescent="0.3">
      <c r="A45" s="2"/>
      <c r="F45" s="3"/>
    </row>
    <row r="46" spans="1:9" x14ac:dyDescent="0.3">
      <c r="A46" s="2"/>
      <c r="E46" s="3" t="s">
        <v>262</v>
      </c>
    </row>
    <row r="47" spans="1:9" x14ac:dyDescent="0.3">
      <c r="A47" s="2" t="s">
        <v>263</v>
      </c>
      <c r="E47" s="3" t="s">
        <v>264</v>
      </c>
    </row>
    <row r="48" spans="1:9" x14ac:dyDescent="0.3">
      <c r="A48" s="2" t="s">
        <v>265</v>
      </c>
      <c r="B48" s="2" t="s">
        <v>266</v>
      </c>
      <c r="C48" s="2" t="s">
        <v>267</v>
      </c>
      <c r="D48" s="2" t="s">
        <v>268</v>
      </c>
      <c r="E48" s="2" t="s">
        <v>269</v>
      </c>
      <c r="F48" s="2" t="s">
        <v>7</v>
      </c>
    </row>
    <row r="49" spans="1:6" x14ac:dyDescent="0.3">
      <c r="A49" s="2" t="s">
        <v>270</v>
      </c>
      <c r="B49" s="18"/>
      <c r="C49" s="18"/>
      <c r="D49" s="18"/>
      <c r="E49" s="18"/>
      <c r="F49" s="18"/>
    </row>
    <row r="50" spans="1:6" x14ac:dyDescent="0.3">
      <c r="A50" s="2" t="s">
        <v>271</v>
      </c>
      <c r="B50" s="18"/>
      <c r="C50" s="18"/>
      <c r="D50" s="18"/>
      <c r="E50" s="18"/>
      <c r="F50" s="18"/>
    </row>
    <row r="57" spans="1:6" x14ac:dyDescent="0.3">
      <c r="A57" s="2" t="s">
        <v>272</v>
      </c>
      <c r="C57" s="50"/>
    </row>
    <row r="58" spans="1:6" x14ac:dyDescent="0.3">
      <c r="A58" s="2" t="s">
        <v>273</v>
      </c>
      <c r="B58" s="105" t="s">
        <v>274</v>
      </c>
    </row>
    <row r="59" spans="1:6" ht="409.6" x14ac:dyDescent="0.3">
      <c r="A59" s="2" t="s">
        <v>275</v>
      </c>
      <c r="B59" s="106" t="s">
        <v>276</v>
      </c>
    </row>
    <row r="92" spans="1:8" ht="15" thickBot="1" x14ac:dyDescent="0.35"/>
    <row r="93" spans="1:8" x14ac:dyDescent="0.3">
      <c r="A93" s="20" t="s">
        <v>277</v>
      </c>
      <c r="B93" s="21"/>
      <c r="C93" s="21"/>
      <c r="D93" s="21"/>
      <c r="E93" s="21"/>
      <c r="F93" s="22"/>
    </row>
    <row r="94" spans="1:8" x14ac:dyDescent="0.3">
      <c r="A94" s="23" t="s">
        <v>278</v>
      </c>
      <c r="B94" s="24" t="s">
        <v>279</v>
      </c>
      <c r="C94" s="24" t="s">
        <v>280</v>
      </c>
      <c r="D94" s="24" t="s">
        <v>281</v>
      </c>
      <c r="E94" s="24" t="s">
        <v>282</v>
      </c>
      <c r="F94" s="25" t="s">
        <v>283</v>
      </c>
      <c r="G94" s="2"/>
      <c r="H94" s="2"/>
    </row>
    <row r="95" spans="1:8" x14ac:dyDescent="0.3">
      <c r="A95" s="26" t="s">
        <v>193</v>
      </c>
      <c r="B95" s="27" t="s">
        <v>284</v>
      </c>
      <c r="C95" s="27" t="s">
        <v>285</v>
      </c>
      <c r="D95" s="27" t="s">
        <v>286</v>
      </c>
      <c r="E95" s="27" t="s">
        <v>287</v>
      </c>
      <c r="F95" s="28" t="s">
        <v>288</v>
      </c>
    </row>
    <row r="96" spans="1:8" x14ac:dyDescent="0.3">
      <c r="A96" s="26" t="s">
        <v>169</v>
      </c>
      <c r="B96" s="27" t="s">
        <v>289</v>
      </c>
      <c r="C96" s="27" t="s">
        <v>290</v>
      </c>
      <c r="D96" s="27" t="s">
        <v>291</v>
      </c>
      <c r="E96" s="27" t="s">
        <v>292</v>
      </c>
      <c r="F96" s="28" t="s">
        <v>293</v>
      </c>
    </row>
    <row r="97" spans="1:7" x14ac:dyDescent="0.3">
      <c r="A97" s="26" t="s">
        <v>294</v>
      </c>
      <c r="B97" s="27" t="s">
        <v>295</v>
      </c>
      <c r="C97" s="27" t="s">
        <v>285</v>
      </c>
      <c r="D97" s="27" t="s">
        <v>296</v>
      </c>
      <c r="E97" s="27" t="s">
        <v>297</v>
      </c>
      <c r="F97" s="28" t="s">
        <v>298</v>
      </c>
    </row>
    <row r="98" spans="1:7" x14ac:dyDescent="0.3">
      <c r="A98" s="26" t="s">
        <v>299</v>
      </c>
      <c r="B98" s="27" t="s">
        <v>300</v>
      </c>
      <c r="C98" s="27" t="s">
        <v>285</v>
      </c>
      <c r="D98" s="27" t="s">
        <v>301</v>
      </c>
      <c r="E98" s="27" t="s">
        <v>302</v>
      </c>
      <c r="F98" s="28" t="s">
        <v>298</v>
      </c>
    </row>
    <row r="99" spans="1:7" x14ac:dyDescent="0.3">
      <c r="A99" s="26" t="s">
        <v>303</v>
      </c>
      <c r="B99" s="27" t="s">
        <v>304</v>
      </c>
      <c r="C99" s="27" t="s">
        <v>285</v>
      </c>
      <c r="D99" s="27" t="s">
        <v>305</v>
      </c>
      <c r="E99" s="27" t="s">
        <v>306</v>
      </c>
      <c r="F99" s="28" t="s">
        <v>298</v>
      </c>
    </row>
    <row r="100" spans="1:7" x14ac:dyDescent="0.3">
      <c r="A100" s="26" t="s">
        <v>211</v>
      </c>
      <c r="B100" s="27" t="s">
        <v>307</v>
      </c>
      <c r="C100" s="27" t="s">
        <v>285</v>
      </c>
      <c r="D100" s="27" t="s">
        <v>308</v>
      </c>
      <c r="E100" s="27" t="s">
        <v>309</v>
      </c>
      <c r="F100" s="28" t="s">
        <v>298</v>
      </c>
    </row>
    <row r="101" spans="1:7" x14ac:dyDescent="0.3">
      <c r="A101" s="26" t="s">
        <v>310</v>
      </c>
      <c r="B101" s="27" t="s">
        <v>311</v>
      </c>
      <c r="C101" s="27" t="s">
        <v>285</v>
      </c>
      <c r="D101" s="27" t="s">
        <v>312</v>
      </c>
      <c r="E101" s="27" t="s">
        <v>313</v>
      </c>
      <c r="F101" s="28" t="s">
        <v>293</v>
      </c>
    </row>
    <row r="102" spans="1:7" x14ac:dyDescent="0.3">
      <c r="A102" s="26" t="s">
        <v>314</v>
      </c>
      <c r="B102" s="27" t="s">
        <v>315</v>
      </c>
      <c r="C102" s="27" t="s">
        <v>316</v>
      </c>
      <c r="D102" s="27" t="s">
        <v>313</v>
      </c>
      <c r="E102" s="27" t="s">
        <v>312</v>
      </c>
      <c r="F102" s="28" t="s">
        <v>317</v>
      </c>
    </row>
    <row r="103" spans="1:7" x14ac:dyDescent="0.3">
      <c r="A103" s="26" t="s">
        <v>318</v>
      </c>
      <c r="B103" s="27" t="s">
        <v>319</v>
      </c>
      <c r="C103" s="27" t="s">
        <v>320</v>
      </c>
      <c r="D103" s="27" t="s">
        <v>313</v>
      </c>
      <c r="E103" s="27" t="s">
        <v>321</v>
      </c>
      <c r="F103" s="28" t="s">
        <v>312</v>
      </c>
    </row>
    <row r="104" spans="1:7" x14ac:dyDescent="0.3">
      <c r="A104" s="26" t="s">
        <v>183</v>
      </c>
      <c r="B104" s="27" t="s">
        <v>322</v>
      </c>
      <c r="C104" s="27" t="s">
        <v>323</v>
      </c>
      <c r="D104" s="27" t="s">
        <v>324</v>
      </c>
      <c r="E104" s="27" t="s">
        <v>293</v>
      </c>
      <c r="F104" s="28" t="s">
        <v>317</v>
      </c>
    </row>
    <row r="105" spans="1:7" x14ac:dyDescent="0.3">
      <c r="A105" s="26" t="s">
        <v>325</v>
      </c>
      <c r="B105" s="27" t="s">
        <v>326</v>
      </c>
      <c r="C105" s="27" t="s">
        <v>327</v>
      </c>
      <c r="D105" s="27" t="s">
        <v>328</v>
      </c>
      <c r="E105" s="27" t="s">
        <v>293</v>
      </c>
      <c r="F105" s="28" t="s">
        <v>317</v>
      </c>
    </row>
    <row r="106" spans="1:7" x14ac:dyDescent="0.3">
      <c r="A106" s="26" t="s">
        <v>329</v>
      </c>
      <c r="B106" s="27" t="s">
        <v>330</v>
      </c>
      <c r="C106" s="27" t="s">
        <v>331</v>
      </c>
      <c r="D106" s="27" t="s">
        <v>332</v>
      </c>
      <c r="E106" s="27" t="s">
        <v>296</v>
      </c>
      <c r="F106" s="28" t="s">
        <v>293</v>
      </c>
    </row>
    <row r="107" spans="1:7" x14ac:dyDescent="0.3">
      <c r="A107" s="26" t="s">
        <v>333</v>
      </c>
      <c r="B107" s="27" t="s">
        <v>334</v>
      </c>
      <c r="C107" s="27" t="s">
        <v>335</v>
      </c>
      <c r="D107" s="27" t="s">
        <v>336</v>
      </c>
      <c r="E107" s="27" t="s">
        <v>337</v>
      </c>
      <c r="F107" s="28" t="s">
        <v>317</v>
      </c>
    </row>
    <row r="108" spans="1:7" x14ac:dyDescent="0.3">
      <c r="A108" s="26" t="s">
        <v>206</v>
      </c>
      <c r="B108" s="27" t="s">
        <v>338</v>
      </c>
      <c r="C108" s="27" t="s">
        <v>339</v>
      </c>
      <c r="D108" s="27" t="s">
        <v>317</v>
      </c>
      <c r="E108" s="27" t="s">
        <v>317</v>
      </c>
      <c r="F108" s="28" t="s">
        <v>317</v>
      </c>
      <c r="G108" t="s">
        <v>317</v>
      </c>
    </row>
    <row r="109" spans="1:7" x14ac:dyDescent="0.3">
      <c r="A109" s="26"/>
      <c r="B109" s="27"/>
      <c r="C109" s="27"/>
      <c r="D109" s="27"/>
      <c r="E109" s="27"/>
      <c r="F109" s="28"/>
    </row>
    <row r="110" spans="1:7" x14ac:dyDescent="0.3">
      <c r="A110" s="23" t="s">
        <v>340</v>
      </c>
      <c r="B110" s="27"/>
      <c r="C110" s="27"/>
      <c r="D110" s="27"/>
      <c r="E110" s="27"/>
      <c r="F110" s="28"/>
    </row>
    <row r="111" spans="1:7" x14ac:dyDescent="0.3">
      <c r="A111" s="26" t="s">
        <v>199</v>
      </c>
      <c r="B111" s="27"/>
      <c r="C111" s="27"/>
      <c r="D111" s="27"/>
      <c r="E111" s="27"/>
      <c r="F111" s="28"/>
    </row>
    <row r="112" spans="1:7" x14ac:dyDescent="0.3">
      <c r="A112" s="26" t="s">
        <v>175</v>
      </c>
      <c r="B112" s="27"/>
      <c r="C112" s="27"/>
      <c r="D112" s="27"/>
      <c r="E112" s="27"/>
      <c r="F112" s="28"/>
    </row>
    <row r="113" spans="1:6" x14ac:dyDescent="0.3">
      <c r="A113" s="26" t="s">
        <v>250</v>
      </c>
      <c r="B113" s="27"/>
      <c r="C113" s="27"/>
      <c r="D113" s="27"/>
      <c r="E113" s="27"/>
      <c r="F113" s="28" t="s">
        <v>317</v>
      </c>
    </row>
    <row r="114" spans="1:6" ht="15" thickBot="1" x14ac:dyDescent="0.35">
      <c r="A114" s="29" t="s">
        <v>341</v>
      </c>
      <c r="B114" s="30"/>
      <c r="C114" s="30"/>
      <c r="D114" s="30"/>
      <c r="E114" s="30"/>
      <c r="F114" s="31"/>
    </row>
  </sheetData>
  <mergeCells count="3">
    <mergeCell ref="G4:J4"/>
    <mergeCell ref="M4:P4"/>
    <mergeCell ref="G5:J5"/>
  </mergeCells>
  <dataValidations xWindow="473" yWindow="814" count="3">
    <dataValidation type="list" allowBlank="1" showInputMessage="1" showErrorMessage="1" promptTitle="Sikkerhet i tiltaksinformasjon" sqref="K6" xr:uid="{00000000-0002-0000-0100-000000000000}">
      <formula1>$A$111:$A$114</formula1>
    </dataValidation>
    <dataValidation type="list" allowBlank="1" showInputMessage="1" showErrorMessage="1" sqref="K7:K8" xr:uid="{00000000-0002-0000-0100-000001000000}">
      <formula1>$A$111:$A$114</formula1>
    </dataValidation>
    <dataValidation type="list" allowBlank="1" showInputMessage="1" showErrorMessage="1" promptTitle="Tiltakskategori" prompt="Vennligst velg fra nedtrekkslisten" sqref="D6:D8 D15 D13" xr:uid="{00000000-0002-0000-0100-000002000000}">
      <formula1>$A$95:$A$108</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B0A68-1E63-414A-B667-C5E392F0C6AC}">
  <dimension ref="A1:Y42"/>
  <sheetViews>
    <sheetView workbookViewId="0">
      <pane xSplit="1" ySplit="2" topLeftCell="U3" activePane="bottomRight" state="frozen"/>
      <selection pane="topRight" activeCell="B1" sqref="B1"/>
      <selection pane="bottomLeft" activeCell="A3" sqref="A3"/>
      <selection pane="bottomRight" activeCell="W3" sqref="W3:Y4"/>
    </sheetView>
  </sheetViews>
  <sheetFormatPr defaultRowHeight="14.4" x14ac:dyDescent="0.3"/>
  <cols>
    <col min="1" max="1" width="30.33203125" customWidth="1"/>
    <col min="2" max="2" width="11.33203125" customWidth="1"/>
    <col min="3" max="3" width="21.44140625" customWidth="1"/>
    <col min="4" max="4" width="10.109375" customWidth="1"/>
    <col min="5" max="5" width="20.6640625" customWidth="1"/>
    <col min="6" max="6" width="31.6640625" customWidth="1"/>
    <col min="7" max="7" width="12.5546875" customWidth="1"/>
    <col min="8" max="8" width="20.6640625" customWidth="1"/>
    <col min="9" max="9" width="31.6640625" customWidth="1"/>
    <col min="10" max="10" width="12.6640625" customWidth="1"/>
    <col min="11" max="11" width="26.5546875" customWidth="1"/>
    <col min="12" max="12" width="31.6640625" customWidth="1"/>
    <col min="14" max="14" width="20.6640625" customWidth="1"/>
    <col min="15" max="15" width="31.6640625" customWidth="1"/>
    <col min="17" max="17" width="20.6640625" customWidth="1"/>
    <col min="18" max="18" width="31.6640625" customWidth="1"/>
    <col min="20" max="20" width="20.6640625" customWidth="1"/>
    <col min="21" max="21" width="31.6640625" customWidth="1"/>
    <col min="23" max="23" width="20.6640625" customWidth="1"/>
    <col min="24" max="24" width="31.6640625" customWidth="1"/>
  </cols>
  <sheetData>
    <row r="1" spans="1:25" x14ac:dyDescent="0.3">
      <c r="A1" s="3" t="s">
        <v>342</v>
      </c>
      <c r="E1" s="2" t="s">
        <v>343</v>
      </c>
      <c r="F1" s="2"/>
      <c r="G1" s="2"/>
      <c r="H1" s="2" t="s">
        <v>344</v>
      </c>
      <c r="I1" s="2"/>
      <c r="J1" s="2"/>
      <c r="K1" s="2" t="s">
        <v>345</v>
      </c>
      <c r="N1" s="2" t="s">
        <v>346</v>
      </c>
      <c r="Q1" s="2" t="s">
        <v>347</v>
      </c>
      <c r="T1" s="2" t="s">
        <v>348</v>
      </c>
      <c r="W1" s="2" t="s">
        <v>349</v>
      </c>
    </row>
    <row r="2" spans="1:25" x14ac:dyDescent="0.3">
      <c r="A2" s="2" t="s">
        <v>150</v>
      </c>
      <c r="B2" s="2" t="s">
        <v>99</v>
      </c>
      <c r="C2" s="2" t="s">
        <v>100</v>
      </c>
      <c r="D2" s="2" t="s">
        <v>101</v>
      </c>
      <c r="E2" s="2" t="s">
        <v>350</v>
      </c>
      <c r="F2" s="2" t="s">
        <v>351</v>
      </c>
      <c r="G2" s="2" t="s">
        <v>352</v>
      </c>
      <c r="H2" s="2" t="s">
        <v>353</v>
      </c>
      <c r="I2" s="2" t="s">
        <v>351</v>
      </c>
      <c r="J2" s="2" t="s">
        <v>352</v>
      </c>
      <c r="K2" s="2" t="s">
        <v>353</v>
      </c>
      <c r="L2" s="2" t="s">
        <v>351</v>
      </c>
      <c r="M2" s="2" t="s">
        <v>352</v>
      </c>
      <c r="N2" s="2" t="s">
        <v>353</v>
      </c>
      <c r="O2" s="2" t="s">
        <v>351</v>
      </c>
      <c r="P2" s="2" t="s">
        <v>352</v>
      </c>
      <c r="Q2" s="2" t="s">
        <v>353</v>
      </c>
      <c r="R2" s="2" t="s">
        <v>351</v>
      </c>
      <c r="S2" s="2" t="s">
        <v>352</v>
      </c>
      <c r="T2" s="2" t="s">
        <v>353</v>
      </c>
      <c r="U2" s="2" t="s">
        <v>351</v>
      </c>
      <c r="V2" s="2" t="s">
        <v>352</v>
      </c>
      <c r="W2" s="2" t="s">
        <v>353</v>
      </c>
      <c r="X2" s="2" t="s">
        <v>351</v>
      </c>
      <c r="Y2" s="2" t="s">
        <v>352</v>
      </c>
    </row>
    <row r="3" spans="1:25" s="108" customFormat="1" x14ac:dyDescent="0.3">
      <c r="A3" s="107" t="s">
        <v>354</v>
      </c>
      <c r="B3" s="108" t="s">
        <v>106</v>
      </c>
      <c r="C3" s="108" t="s">
        <v>355</v>
      </c>
      <c r="D3" s="108" t="s">
        <v>108</v>
      </c>
      <c r="E3" s="108" t="s">
        <v>356</v>
      </c>
      <c r="F3" s="108" t="s">
        <v>357</v>
      </c>
      <c r="G3" s="108" t="s">
        <v>108</v>
      </c>
      <c r="H3" s="108" t="s">
        <v>356</v>
      </c>
      <c r="I3" s="108" t="s">
        <v>357</v>
      </c>
      <c r="J3" s="108" t="s">
        <v>108</v>
      </c>
      <c r="K3" s="108" t="s">
        <v>358</v>
      </c>
      <c r="N3" s="108" t="s">
        <v>356</v>
      </c>
      <c r="O3" s="108" t="s">
        <v>357</v>
      </c>
      <c r="P3" s="108" t="s">
        <v>108</v>
      </c>
      <c r="Q3" s="108" t="s">
        <v>356</v>
      </c>
      <c r="R3" s="108" t="s">
        <v>357</v>
      </c>
      <c r="S3" s="108" t="s">
        <v>108</v>
      </c>
      <c r="T3" s="108" t="s">
        <v>359</v>
      </c>
      <c r="U3" s="108" t="s">
        <v>360</v>
      </c>
      <c r="V3" s="108" t="s">
        <v>108</v>
      </c>
      <c r="W3" s="108" t="s">
        <v>359</v>
      </c>
      <c r="X3" s="108" t="s">
        <v>360</v>
      </c>
      <c r="Y3" s="108" t="s">
        <v>108</v>
      </c>
    </row>
    <row r="4" spans="1:25" s="108" customFormat="1" x14ac:dyDescent="0.3">
      <c r="A4" s="107" t="s">
        <v>361</v>
      </c>
      <c r="B4" s="108" t="s">
        <v>106</v>
      </c>
      <c r="C4" s="108" t="s">
        <v>355</v>
      </c>
      <c r="D4" s="108" t="s">
        <v>108</v>
      </c>
      <c r="E4" s="108" t="s">
        <v>358</v>
      </c>
      <c r="H4" s="108" t="s">
        <v>358</v>
      </c>
      <c r="K4" s="108" t="s">
        <v>362</v>
      </c>
      <c r="L4" s="108" t="s">
        <v>357</v>
      </c>
      <c r="M4" s="108" t="s">
        <v>108</v>
      </c>
      <c r="N4" s="108" t="s">
        <v>358</v>
      </c>
      <c r="Q4" s="108" t="s">
        <v>358</v>
      </c>
      <c r="T4" s="108" t="s">
        <v>358</v>
      </c>
      <c r="W4" s="108" t="s">
        <v>363</v>
      </c>
      <c r="X4" s="108" t="s">
        <v>357</v>
      </c>
      <c r="Y4" s="108" t="s">
        <v>108</v>
      </c>
    </row>
    <row r="5" spans="1:25" x14ac:dyDescent="0.3">
      <c r="A5" s="2" t="s">
        <v>364</v>
      </c>
    </row>
    <row r="6" spans="1:25" x14ac:dyDescent="0.3">
      <c r="A6" s="2" t="s">
        <v>365</v>
      </c>
    </row>
    <row r="7" spans="1:25" x14ac:dyDescent="0.3">
      <c r="A7" s="2" t="s">
        <v>366</v>
      </c>
    </row>
    <row r="8" spans="1:25" x14ac:dyDescent="0.3">
      <c r="A8" s="2" t="s">
        <v>367</v>
      </c>
    </row>
    <row r="9" spans="1:25" x14ac:dyDescent="0.3">
      <c r="A9" s="2" t="s">
        <v>368</v>
      </c>
    </row>
    <row r="10" spans="1:25" x14ac:dyDescent="0.3">
      <c r="A10" s="2" t="s">
        <v>369</v>
      </c>
    </row>
    <row r="11" spans="1:25" x14ac:dyDescent="0.3">
      <c r="A11" s="2" t="s">
        <v>370</v>
      </c>
    </row>
    <row r="12" spans="1:25" x14ac:dyDescent="0.3">
      <c r="A12" s="2" t="s">
        <v>371</v>
      </c>
    </row>
    <row r="13" spans="1:25" x14ac:dyDescent="0.3">
      <c r="A13" s="2" t="s">
        <v>114</v>
      </c>
    </row>
    <row r="15" spans="1:25" x14ac:dyDescent="0.3">
      <c r="A15" s="36" t="s">
        <v>350</v>
      </c>
    </row>
    <row r="16" spans="1:25" x14ac:dyDescent="0.3">
      <c r="A16" s="37" t="s">
        <v>372</v>
      </c>
    </row>
    <row r="17" spans="1:11" x14ac:dyDescent="0.3">
      <c r="A17" s="37" t="s">
        <v>358</v>
      </c>
    </row>
    <row r="18" spans="1:11" x14ac:dyDescent="0.3">
      <c r="A18" s="37" t="s">
        <v>373</v>
      </c>
    </row>
    <row r="22" spans="1:11" x14ac:dyDescent="0.3">
      <c r="A22" s="2" t="s">
        <v>374</v>
      </c>
      <c r="B22" s="2" t="s">
        <v>375</v>
      </c>
      <c r="D22" s="2" t="s">
        <v>376</v>
      </c>
      <c r="E22" s="2" t="s">
        <v>377</v>
      </c>
      <c r="K22" s="2" t="s">
        <v>99</v>
      </c>
    </row>
    <row r="23" spans="1:11" x14ac:dyDescent="0.3">
      <c r="A23" s="38" t="s">
        <v>378</v>
      </c>
      <c r="B23" s="38" t="s">
        <v>379</v>
      </c>
      <c r="D23" s="38" t="s">
        <v>378</v>
      </c>
      <c r="E23" s="38" t="s">
        <v>380</v>
      </c>
      <c r="K23" s="38" t="s">
        <v>381</v>
      </c>
    </row>
    <row r="24" spans="1:11" x14ac:dyDescent="0.3">
      <c r="A24" s="38" t="s">
        <v>382</v>
      </c>
      <c r="B24" s="38" t="s">
        <v>383</v>
      </c>
      <c r="D24" s="38" t="s">
        <v>382</v>
      </c>
      <c r="E24" s="38" t="s">
        <v>384</v>
      </c>
      <c r="K24" s="38" t="s">
        <v>385</v>
      </c>
    </row>
    <row r="25" spans="1:11" x14ac:dyDescent="0.3">
      <c r="A25" s="38" t="s">
        <v>355</v>
      </c>
      <c r="B25" s="38" t="s">
        <v>386</v>
      </c>
      <c r="D25" s="38" t="s">
        <v>387</v>
      </c>
      <c r="E25" s="38" t="s">
        <v>388</v>
      </c>
      <c r="K25" s="38" t="s">
        <v>106</v>
      </c>
    </row>
    <row r="26" spans="1:11" x14ac:dyDescent="0.3">
      <c r="A26" s="38" t="s">
        <v>389</v>
      </c>
      <c r="B26" s="38" t="s">
        <v>108</v>
      </c>
      <c r="D26" s="38" t="s">
        <v>390</v>
      </c>
      <c r="E26" s="38" t="s">
        <v>391</v>
      </c>
      <c r="K26" s="38" t="s">
        <v>392</v>
      </c>
    </row>
    <row r="27" spans="1:11" x14ac:dyDescent="0.3">
      <c r="A27" s="38" t="s">
        <v>108</v>
      </c>
      <c r="D27" s="38" t="s">
        <v>355</v>
      </c>
      <c r="E27" s="38" t="s">
        <v>393</v>
      </c>
    </row>
    <row r="28" spans="1:11" x14ac:dyDescent="0.3">
      <c r="D28" s="38" t="s">
        <v>360</v>
      </c>
      <c r="E28" s="38" t="s">
        <v>394</v>
      </c>
    </row>
    <row r="29" spans="1:11" x14ac:dyDescent="0.3">
      <c r="D29" s="38" t="s">
        <v>357</v>
      </c>
      <c r="E29" s="38" t="s">
        <v>108</v>
      </c>
    </row>
    <row r="30" spans="1:11" x14ac:dyDescent="0.3">
      <c r="D30" s="38" t="s">
        <v>395</v>
      </c>
    </row>
    <row r="31" spans="1:11" x14ac:dyDescent="0.3">
      <c r="D31" s="38" t="s">
        <v>108</v>
      </c>
    </row>
    <row r="32" spans="1:11" x14ac:dyDescent="0.3">
      <c r="A32" s="2" t="s">
        <v>396</v>
      </c>
    </row>
    <row r="33" spans="1:13" ht="18" x14ac:dyDescent="0.35">
      <c r="E33" s="32" t="s">
        <v>166</v>
      </c>
      <c r="H33" s="32" t="s">
        <v>181</v>
      </c>
      <c r="K33" s="32" t="s">
        <v>397</v>
      </c>
    </row>
    <row r="34" spans="1:13" x14ac:dyDescent="0.3">
      <c r="B34" s="2" t="s">
        <v>99</v>
      </c>
      <c r="C34" s="2" t="s">
        <v>100</v>
      </c>
      <c r="D34" s="2" t="s">
        <v>101</v>
      </c>
      <c r="E34" s="2" t="s">
        <v>353</v>
      </c>
      <c r="F34" s="2" t="s">
        <v>351</v>
      </c>
      <c r="G34" s="2" t="s">
        <v>352</v>
      </c>
      <c r="H34" s="2" t="s">
        <v>353</v>
      </c>
      <c r="I34" s="2" t="s">
        <v>351</v>
      </c>
      <c r="J34" s="2" t="s">
        <v>352</v>
      </c>
      <c r="K34" s="2" t="s">
        <v>398</v>
      </c>
      <c r="L34" s="2" t="s">
        <v>351</v>
      </c>
      <c r="M34" s="2" t="s">
        <v>352</v>
      </c>
    </row>
    <row r="35" spans="1:13" x14ac:dyDescent="0.3">
      <c r="A35" s="2" t="s">
        <v>104</v>
      </c>
      <c r="B35" s="18" t="s">
        <v>399</v>
      </c>
      <c r="C35" s="18" t="s">
        <v>382</v>
      </c>
      <c r="D35" s="18" t="s">
        <v>383</v>
      </c>
      <c r="E35" s="33" t="s">
        <v>400</v>
      </c>
      <c r="H35" s="33" t="s">
        <v>400</v>
      </c>
      <c r="K35" s="33" t="s">
        <v>400</v>
      </c>
    </row>
    <row r="36" spans="1:13" x14ac:dyDescent="0.3">
      <c r="A36" s="2" t="s">
        <v>110</v>
      </c>
      <c r="B36" s="18" t="s">
        <v>399</v>
      </c>
      <c r="C36" s="18" t="s">
        <v>355</v>
      </c>
      <c r="D36" s="18" t="s">
        <v>383</v>
      </c>
      <c r="E36" s="33" t="s">
        <v>400</v>
      </c>
      <c r="H36" s="33" t="s">
        <v>400</v>
      </c>
      <c r="K36" s="33" t="s">
        <v>400</v>
      </c>
    </row>
    <row r="37" spans="1:13" x14ac:dyDescent="0.3">
      <c r="A37" s="2" t="s">
        <v>364</v>
      </c>
      <c r="B37" s="18" t="s">
        <v>106</v>
      </c>
      <c r="C37" s="18" t="s">
        <v>355</v>
      </c>
      <c r="D37" s="18" t="s">
        <v>383</v>
      </c>
      <c r="E37" s="18" t="s">
        <v>401</v>
      </c>
      <c r="F37" s="34" t="s">
        <v>402</v>
      </c>
      <c r="G37" s="34" t="s">
        <v>403</v>
      </c>
      <c r="H37" s="18" t="s">
        <v>358</v>
      </c>
      <c r="I37" s="18" t="s">
        <v>355</v>
      </c>
      <c r="J37" s="18" t="s">
        <v>383</v>
      </c>
      <c r="K37" s="18" t="s">
        <v>401</v>
      </c>
      <c r="L37" s="34" t="s">
        <v>402</v>
      </c>
      <c r="M37" s="34" t="s">
        <v>403</v>
      </c>
    </row>
    <row r="38" spans="1:13" x14ac:dyDescent="0.3">
      <c r="A38" s="2" t="s">
        <v>365</v>
      </c>
      <c r="B38" s="18" t="s">
        <v>106</v>
      </c>
      <c r="C38" s="18" t="s">
        <v>355</v>
      </c>
      <c r="D38" s="18" t="s">
        <v>383</v>
      </c>
      <c r="E38" s="18" t="s">
        <v>401</v>
      </c>
      <c r="F38" s="34" t="s">
        <v>402</v>
      </c>
      <c r="G38" s="34" t="s">
        <v>403</v>
      </c>
      <c r="H38" s="18" t="s">
        <v>358</v>
      </c>
      <c r="I38" s="18" t="s">
        <v>355</v>
      </c>
      <c r="J38" s="18" t="s">
        <v>383</v>
      </c>
      <c r="K38" s="18" t="s">
        <v>401</v>
      </c>
      <c r="L38" s="34" t="s">
        <v>402</v>
      </c>
      <c r="M38" s="34" t="s">
        <v>403</v>
      </c>
    </row>
    <row r="39" spans="1:13" x14ac:dyDescent="0.3">
      <c r="A39" s="2" t="s">
        <v>366</v>
      </c>
      <c r="B39" s="18" t="s">
        <v>106</v>
      </c>
      <c r="C39" s="18" t="s">
        <v>355</v>
      </c>
      <c r="D39" s="18" t="s">
        <v>383</v>
      </c>
      <c r="E39" s="18" t="s">
        <v>358</v>
      </c>
      <c r="F39" s="18" t="s">
        <v>355</v>
      </c>
      <c r="G39" s="18" t="s">
        <v>383</v>
      </c>
      <c r="H39" s="18" t="s">
        <v>358</v>
      </c>
      <c r="I39" s="18" t="s">
        <v>355</v>
      </c>
      <c r="J39" s="18" t="s">
        <v>383</v>
      </c>
      <c r="K39" s="18" t="s">
        <v>358</v>
      </c>
      <c r="L39" s="18" t="s">
        <v>355</v>
      </c>
      <c r="M39" s="18" t="s">
        <v>383</v>
      </c>
    </row>
    <row r="40" spans="1:13" x14ac:dyDescent="0.3">
      <c r="A40" s="2" t="s">
        <v>367</v>
      </c>
      <c r="B40" s="18" t="s">
        <v>404</v>
      </c>
      <c r="C40" s="18" t="s">
        <v>382</v>
      </c>
      <c r="D40" s="18" t="s">
        <v>379</v>
      </c>
      <c r="E40" s="18" t="s">
        <v>358</v>
      </c>
      <c r="F40" s="18" t="s">
        <v>382</v>
      </c>
      <c r="G40" s="18" t="s">
        <v>379</v>
      </c>
      <c r="H40" s="18" t="s">
        <v>405</v>
      </c>
      <c r="I40" s="34" t="s">
        <v>355</v>
      </c>
      <c r="J40" s="18" t="s">
        <v>379</v>
      </c>
      <c r="K40" s="18" t="s">
        <v>405</v>
      </c>
      <c r="L40" s="34" t="s">
        <v>355</v>
      </c>
      <c r="M40" s="18" t="s">
        <v>379</v>
      </c>
    </row>
    <row r="41" spans="1:13" x14ac:dyDescent="0.3">
      <c r="A41" s="2" t="s">
        <v>368</v>
      </c>
      <c r="B41" s="18" t="s">
        <v>106</v>
      </c>
      <c r="C41" s="18" t="s">
        <v>355</v>
      </c>
      <c r="D41" s="18" t="s">
        <v>383</v>
      </c>
      <c r="E41" s="18" t="s">
        <v>358</v>
      </c>
      <c r="F41" s="18" t="s">
        <v>355</v>
      </c>
      <c r="G41" s="18" t="s">
        <v>383</v>
      </c>
      <c r="H41" s="18" t="s">
        <v>358</v>
      </c>
      <c r="I41" s="18" t="s">
        <v>355</v>
      </c>
      <c r="J41" s="18" t="s">
        <v>383</v>
      </c>
      <c r="K41" s="18" t="s">
        <v>358</v>
      </c>
      <c r="L41" s="18" t="s">
        <v>355</v>
      </c>
      <c r="M41" s="18" t="s">
        <v>383</v>
      </c>
    </row>
    <row r="42" spans="1:13" x14ac:dyDescent="0.3">
      <c r="A42" s="2" t="s">
        <v>369</v>
      </c>
      <c r="B42" s="18" t="s">
        <v>106</v>
      </c>
      <c r="C42" s="18" t="s">
        <v>355</v>
      </c>
      <c r="D42" s="18" t="s">
        <v>383</v>
      </c>
      <c r="E42" s="18" t="s">
        <v>358</v>
      </c>
      <c r="F42" s="18" t="s">
        <v>355</v>
      </c>
      <c r="G42" s="18" t="s">
        <v>383</v>
      </c>
      <c r="H42" s="18" t="s">
        <v>358</v>
      </c>
      <c r="I42" s="18" t="s">
        <v>355</v>
      </c>
      <c r="J42" s="18" t="s">
        <v>383</v>
      </c>
      <c r="K42" s="18" t="s">
        <v>358</v>
      </c>
      <c r="L42" s="18" t="s">
        <v>355</v>
      </c>
      <c r="M42" s="18" t="s">
        <v>383</v>
      </c>
    </row>
  </sheetData>
  <dataValidations count="2">
    <dataValidation type="list" allowBlank="1" showInputMessage="1" showErrorMessage="1" sqref="F3:F13 I3:I13 L3:L13 O3:O13 R3:R13 U3 X3:X4" xr:uid="{9BDC9227-5B3F-4C60-BB65-01C56EC0F501}">
      <formula1>$D$23:$D$31</formula1>
    </dataValidation>
    <dataValidation type="list" allowBlank="1" showInputMessage="1" showErrorMessage="1" sqref="G3:G13 J3:J13 M3:M13 P3:P13 S3:S13 Y4" xr:uid="{C1D6B1E4-7ADB-4E54-912C-899D648C6053}">
      <formula1>$E$23:$E$29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5856-DF37-49DC-AF84-0E02583F496A}">
  <dimension ref="A1:I102"/>
  <sheetViews>
    <sheetView workbookViewId="0">
      <selection activeCell="E98" sqref="E98"/>
    </sheetView>
  </sheetViews>
  <sheetFormatPr defaultRowHeight="14.4" x14ac:dyDescent="0.3"/>
  <cols>
    <col min="1" max="1" width="22.109375" customWidth="1"/>
    <col min="2" max="2" width="11.5546875" bestFit="1" customWidth="1"/>
    <col min="3" max="3" width="10.5546875" bestFit="1" customWidth="1"/>
    <col min="4" max="4" width="9.5546875" bestFit="1" customWidth="1"/>
    <col min="5" max="5" width="11.5546875" bestFit="1" customWidth="1"/>
    <col min="7" max="7" width="11.33203125" customWidth="1"/>
    <col min="8" max="8" width="12.44140625" customWidth="1"/>
    <col min="9" max="9" width="17" customWidth="1"/>
  </cols>
  <sheetData>
    <row r="1" spans="1:9" x14ac:dyDescent="0.3">
      <c r="A1" s="2" t="s">
        <v>406</v>
      </c>
    </row>
    <row r="2" spans="1:9" x14ac:dyDescent="0.3">
      <c r="A2" t="s">
        <v>407</v>
      </c>
    </row>
    <row r="3" spans="1:9" x14ac:dyDescent="0.3">
      <c r="A3" t="s">
        <v>64</v>
      </c>
    </row>
    <row r="4" spans="1:9" x14ac:dyDescent="0.3">
      <c r="A4" t="s">
        <v>408</v>
      </c>
    </row>
    <row r="5" spans="1:9" ht="15" thickBot="1" x14ac:dyDescent="0.35"/>
    <row r="6" spans="1:9" ht="74.25" customHeight="1" thickBot="1" x14ac:dyDescent="0.35">
      <c r="A6" s="52"/>
      <c r="B6" s="110" t="s">
        <v>409</v>
      </c>
      <c r="C6" s="111"/>
      <c r="D6" s="111"/>
      <c r="E6" s="112"/>
      <c r="F6" s="113" t="s">
        <v>410</v>
      </c>
      <c r="G6" s="112"/>
      <c r="H6" s="114" t="s">
        <v>411</v>
      </c>
      <c r="I6" s="117" t="s">
        <v>412</v>
      </c>
    </row>
    <row r="7" spans="1:9" x14ac:dyDescent="0.3">
      <c r="A7" s="120" t="s">
        <v>413</v>
      </c>
      <c r="B7" s="122" t="s">
        <v>414</v>
      </c>
      <c r="C7" s="124" t="s">
        <v>415</v>
      </c>
      <c r="D7" s="124" t="s">
        <v>416</v>
      </c>
      <c r="E7" s="53" t="s">
        <v>417</v>
      </c>
      <c r="F7" s="122" t="s">
        <v>418</v>
      </c>
      <c r="G7" s="114" t="s">
        <v>419</v>
      </c>
      <c r="H7" s="115"/>
      <c r="I7" s="118"/>
    </row>
    <row r="8" spans="1:9" ht="29.4" thickBot="1" x14ac:dyDescent="0.35">
      <c r="A8" s="121"/>
      <c r="B8" s="123"/>
      <c r="C8" s="125"/>
      <c r="D8" s="125"/>
      <c r="E8" s="54" t="s">
        <v>420</v>
      </c>
      <c r="F8" s="123"/>
      <c r="G8" s="126"/>
      <c r="H8" s="116"/>
      <c r="I8" s="119"/>
    </row>
    <row r="9" spans="1:9" x14ac:dyDescent="0.3">
      <c r="A9" s="55" t="s">
        <v>421</v>
      </c>
      <c r="B9" s="56">
        <v>1</v>
      </c>
      <c r="C9" s="56">
        <v>2</v>
      </c>
      <c r="D9" s="56">
        <v>1</v>
      </c>
      <c r="E9" s="56">
        <f>SUM(B9:D9)</f>
        <v>4</v>
      </c>
      <c r="F9" s="57"/>
      <c r="G9" s="58">
        <v>19</v>
      </c>
      <c r="H9" s="58">
        <f t="shared" ref="H9:H19" si="0">SUM(E9:G9)</f>
        <v>23</v>
      </c>
      <c r="I9" s="58">
        <v>0</v>
      </c>
    </row>
    <row r="10" spans="1:9" x14ac:dyDescent="0.3">
      <c r="A10" s="42" t="s">
        <v>422</v>
      </c>
      <c r="B10" s="1"/>
      <c r="E10" s="56">
        <f t="shared" ref="E10:E19" si="1">SUM(B10:D10)</f>
        <v>0</v>
      </c>
      <c r="F10" s="59"/>
      <c r="G10" s="58"/>
      <c r="H10" s="58">
        <f t="shared" si="0"/>
        <v>0</v>
      </c>
      <c r="I10" s="60">
        <v>0</v>
      </c>
    </row>
    <row r="11" spans="1:9" x14ac:dyDescent="0.3">
      <c r="A11" s="61" t="s">
        <v>423</v>
      </c>
      <c r="B11" s="56"/>
      <c r="C11" s="56"/>
      <c r="D11" s="56">
        <v>7</v>
      </c>
      <c r="E11" s="56">
        <f t="shared" si="1"/>
        <v>7</v>
      </c>
      <c r="F11" s="59"/>
      <c r="G11" s="58">
        <v>1</v>
      </c>
      <c r="H11" s="58">
        <f t="shared" si="0"/>
        <v>8</v>
      </c>
      <c r="I11" s="60">
        <v>0</v>
      </c>
    </row>
    <row r="12" spans="1:9" x14ac:dyDescent="0.3">
      <c r="A12" s="61" t="s">
        <v>424</v>
      </c>
      <c r="B12" s="1"/>
      <c r="D12">
        <v>1</v>
      </c>
      <c r="E12" s="56">
        <f t="shared" si="1"/>
        <v>1</v>
      </c>
      <c r="F12" s="59"/>
      <c r="G12" s="60">
        <v>2</v>
      </c>
      <c r="H12" s="58">
        <f t="shared" si="0"/>
        <v>3</v>
      </c>
      <c r="I12" s="60">
        <v>0</v>
      </c>
    </row>
    <row r="13" spans="1:9" x14ac:dyDescent="0.3">
      <c r="A13" s="61" t="s">
        <v>425</v>
      </c>
      <c r="B13" s="1"/>
      <c r="E13" s="56">
        <f t="shared" si="1"/>
        <v>0</v>
      </c>
      <c r="F13" s="59"/>
      <c r="G13" s="58">
        <v>1</v>
      </c>
      <c r="H13" s="58">
        <f t="shared" si="0"/>
        <v>1</v>
      </c>
      <c r="I13" s="60">
        <v>0</v>
      </c>
    </row>
    <row r="14" spans="1:9" x14ac:dyDescent="0.3">
      <c r="A14" s="42" t="s">
        <v>426</v>
      </c>
      <c r="B14" s="1"/>
      <c r="E14" s="56">
        <f t="shared" si="1"/>
        <v>0</v>
      </c>
      <c r="F14" s="57"/>
      <c r="G14" s="58">
        <v>4</v>
      </c>
      <c r="H14" s="58">
        <f t="shared" si="0"/>
        <v>4</v>
      </c>
      <c r="I14" s="60">
        <v>0</v>
      </c>
    </row>
    <row r="15" spans="1:9" x14ac:dyDescent="0.3">
      <c r="A15" s="42" t="s">
        <v>427</v>
      </c>
      <c r="B15" s="1"/>
      <c r="D15">
        <v>2</v>
      </c>
      <c r="E15" s="56">
        <f t="shared" si="1"/>
        <v>2</v>
      </c>
      <c r="F15" s="59"/>
      <c r="G15" s="60">
        <v>8</v>
      </c>
      <c r="H15" s="58">
        <f t="shared" si="0"/>
        <v>10</v>
      </c>
      <c r="I15" s="60">
        <v>0</v>
      </c>
    </row>
    <row r="16" spans="1:9" x14ac:dyDescent="0.3">
      <c r="A16" s="42" t="s">
        <v>428</v>
      </c>
      <c r="B16" s="1"/>
      <c r="C16">
        <v>1</v>
      </c>
      <c r="E16" s="56">
        <f t="shared" si="1"/>
        <v>1</v>
      </c>
      <c r="F16" s="59"/>
      <c r="G16" s="60">
        <v>13</v>
      </c>
      <c r="H16" s="58">
        <f t="shared" si="0"/>
        <v>14</v>
      </c>
      <c r="I16" s="60">
        <v>0</v>
      </c>
    </row>
    <row r="17" spans="1:9" x14ac:dyDescent="0.3">
      <c r="A17" s="42" t="s">
        <v>429</v>
      </c>
      <c r="B17" s="56">
        <v>8</v>
      </c>
      <c r="C17" s="56">
        <v>16</v>
      </c>
      <c r="D17">
        <v>6</v>
      </c>
      <c r="E17" s="56">
        <f t="shared" si="1"/>
        <v>30</v>
      </c>
      <c r="F17" s="57"/>
      <c r="G17" s="58">
        <v>35</v>
      </c>
      <c r="H17" s="58">
        <f t="shared" si="0"/>
        <v>65</v>
      </c>
      <c r="I17" s="60">
        <v>0</v>
      </c>
    </row>
    <row r="18" spans="1:9" x14ac:dyDescent="0.3">
      <c r="A18" s="42" t="s">
        <v>430</v>
      </c>
      <c r="B18" s="56">
        <v>2</v>
      </c>
      <c r="C18" s="56">
        <v>4</v>
      </c>
      <c r="D18" s="56">
        <v>4</v>
      </c>
      <c r="E18" s="56">
        <f t="shared" si="1"/>
        <v>10</v>
      </c>
      <c r="F18" s="59"/>
      <c r="G18" s="58">
        <v>3</v>
      </c>
      <c r="H18" s="58">
        <f t="shared" si="0"/>
        <v>13</v>
      </c>
      <c r="I18" s="58">
        <v>0</v>
      </c>
    </row>
    <row r="19" spans="1:9" ht="15" thickBot="1" x14ac:dyDescent="0.35">
      <c r="A19" s="62" t="s">
        <v>431</v>
      </c>
      <c r="B19" s="1"/>
      <c r="E19" s="56">
        <f t="shared" si="1"/>
        <v>0</v>
      </c>
      <c r="F19" s="59"/>
      <c r="G19" s="60">
        <v>4</v>
      </c>
      <c r="H19" s="58">
        <f t="shared" si="0"/>
        <v>4</v>
      </c>
      <c r="I19" s="60">
        <v>0</v>
      </c>
    </row>
    <row r="20" spans="1:9" ht="15" thickBot="1" x14ac:dyDescent="0.35">
      <c r="A20" s="63" t="s">
        <v>417</v>
      </c>
      <c r="B20" s="64">
        <f t="shared" ref="B20:I20" si="2">SUM(B9:B19)</f>
        <v>11</v>
      </c>
      <c r="C20" s="64">
        <f t="shared" si="2"/>
        <v>23</v>
      </c>
      <c r="D20" s="64">
        <f t="shared" si="2"/>
        <v>21</v>
      </c>
      <c r="E20" s="64">
        <f t="shared" si="2"/>
        <v>55</v>
      </c>
      <c r="F20" s="65">
        <f t="shared" si="2"/>
        <v>0</v>
      </c>
      <c r="G20" s="66">
        <f t="shared" si="2"/>
        <v>90</v>
      </c>
      <c r="H20" s="66">
        <f t="shared" si="2"/>
        <v>145</v>
      </c>
      <c r="I20" s="66">
        <f t="shared" si="2"/>
        <v>0</v>
      </c>
    </row>
    <row r="21" spans="1:9" x14ac:dyDescent="0.3">
      <c r="A21" s="67"/>
      <c r="B21" s="68"/>
      <c r="C21" s="68"/>
      <c r="D21" s="68"/>
      <c r="E21" s="68"/>
      <c r="F21" s="68"/>
      <c r="G21" s="68"/>
      <c r="H21" s="68"/>
      <c r="I21" s="68"/>
    </row>
    <row r="22" spans="1:9" x14ac:dyDescent="0.3">
      <c r="A22" s="2" t="s">
        <v>432</v>
      </c>
    </row>
    <row r="23" spans="1:9" x14ac:dyDescent="0.3">
      <c r="A23" t="s">
        <v>407</v>
      </c>
    </row>
    <row r="24" spans="1:9" x14ac:dyDescent="0.3">
      <c r="A24" t="s">
        <v>64</v>
      </c>
    </row>
    <row r="25" spans="1:9" ht="15" thickBot="1" x14ac:dyDescent="0.35">
      <c r="A25" t="s">
        <v>408</v>
      </c>
    </row>
    <row r="26" spans="1:9" ht="15" thickBot="1" x14ac:dyDescent="0.35">
      <c r="A26" s="52"/>
      <c r="B26" s="110" t="s">
        <v>409</v>
      </c>
      <c r="C26" s="111"/>
      <c r="D26" s="111"/>
      <c r="E26" s="112"/>
      <c r="F26" s="113" t="s">
        <v>410</v>
      </c>
      <c r="G26" s="112"/>
      <c r="H26" s="114" t="s">
        <v>433</v>
      </c>
      <c r="I26" s="117" t="s">
        <v>434</v>
      </c>
    </row>
    <row r="27" spans="1:9" x14ac:dyDescent="0.3">
      <c r="A27" s="120" t="s">
        <v>413</v>
      </c>
      <c r="B27" s="122" t="s">
        <v>414</v>
      </c>
      <c r="C27" s="124" t="s">
        <v>415</v>
      </c>
      <c r="D27" s="124" t="s">
        <v>416</v>
      </c>
      <c r="E27" s="53" t="s">
        <v>417</v>
      </c>
      <c r="F27" s="122" t="s">
        <v>418</v>
      </c>
      <c r="G27" s="114" t="s">
        <v>419</v>
      </c>
      <c r="H27" s="115"/>
      <c r="I27" s="118"/>
    </row>
    <row r="28" spans="1:9" ht="29.4" thickBot="1" x14ac:dyDescent="0.35">
      <c r="A28" s="121"/>
      <c r="B28" s="123"/>
      <c r="C28" s="125"/>
      <c r="D28" s="125"/>
      <c r="E28" s="54" t="s">
        <v>420</v>
      </c>
      <c r="F28" s="123"/>
      <c r="G28" s="126"/>
      <c r="H28" s="116"/>
      <c r="I28" s="119"/>
    </row>
    <row r="29" spans="1:9" x14ac:dyDescent="0.3">
      <c r="A29" s="55" t="s">
        <v>421</v>
      </c>
      <c r="B29" s="69">
        <v>2.0223677430000002</v>
      </c>
      <c r="C29" s="69">
        <v>16.698657221904998</v>
      </c>
      <c r="D29" s="69">
        <v>0.36027039999999999</v>
      </c>
      <c r="E29" s="70">
        <f>SUM(B29:D29)</f>
        <v>19.081295364904999</v>
      </c>
      <c r="F29" s="71"/>
      <c r="G29" s="72">
        <v>9.8000000000000007</v>
      </c>
      <c r="H29" s="58">
        <f>SUM(E29:G29)</f>
        <v>28.881295364905</v>
      </c>
      <c r="I29" s="58">
        <v>0</v>
      </c>
    </row>
    <row r="30" spans="1:9" x14ac:dyDescent="0.3">
      <c r="A30" s="42" t="s">
        <v>422</v>
      </c>
      <c r="B30" s="73"/>
      <c r="C30" s="69"/>
      <c r="D30" s="69"/>
      <c r="E30" s="70">
        <f t="shared" ref="E30:E39" si="3">SUM(B30:D30)</f>
        <v>0</v>
      </c>
      <c r="F30" s="59"/>
      <c r="G30" s="58"/>
      <c r="H30" s="58">
        <f t="shared" ref="H30:H39" si="4">SUM(E30:G30)</f>
        <v>0</v>
      </c>
      <c r="I30" s="60">
        <v>0</v>
      </c>
    </row>
    <row r="31" spans="1:9" x14ac:dyDescent="0.3">
      <c r="A31" s="61" t="s">
        <v>423</v>
      </c>
      <c r="B31" s="70"/>
      <c r="C31" s="70"/>
      <c r="D31" s="69">
        <v>293.24987958218503</v>
      </c>
      <c r="E31" s="70">
        <f t="shared" si="3"/>
        <v>293.24987958218503</v>
      </c>
      <c r="F31" s="59"/>
      <c r="G31" s="74">
        <v>0.02</v>
      </c>
      <c r="H31" s="58">
        <f t="shared" si="4"/>
        <v>293.26987958218501</v>
      </c>
      <c r="I31" s="60">
        <v>0</v>
      </c>
    </row>
    <row r="32" spans="1:9" x14ac:dyDescent="0.3">
      <c r="A32" s="61" t="s">
        <v>424</v>
      </c>
      <c r="B32" s="73"/>
      <c r="C32" s="69"/>
      <c r="D32" s="69">
        <v>0.55723459606500003</v>
      </c>
      <c r="E32" s="70">
        <f t="shared" si="3"/>
        <v>0.55723459606500003</v>
      </c>
      <c r="F32" s="59"/>
      <c r="G32" s="60">
        <v>104.9</v>
      </c>
      <c r="H32" s="58">
        <f t="shared" si="4"/>
        <v>105.45723459606501</v>
      </c>
      <c r="I32" s="60">
        <v>0</v>
      </c>
    </row>
    <row r="33" spans="1:9" x14ac:dyDescent="0.3">
      <c r="A33" s="61" t="s">
        <v>425</v>
      </c>
      <c r="B33" s="73"/>
      <c r="C33" s="69"/>
      <c r="D33" s="69"/>
      <c r="E33" s="70">
        <f t="shared" si="3"/>
        <v>0</v>
      </c>
      <c r="F33" s="59"/>
      <c r="G33" s="74">
        <v>2.8</v>
      </c>
      <c r="H33" s="58">
        <f t="shared" si="4"/>
        <v>2.8</v>
      </c>
      <c r="I33" s="60">
        <v>0</v>
      </c>
    </row>
    <row r="34" spans="1:9" x14ac:dyDescent="0.3">
      <c r="A34" s="42" t="s">
        <v>426</v>
      </c>
      <c r="B34" s="73"/>
      <c r="C34" s="69"/>
      <c r="D34" s="69"/>
      <c r="E34" s="70">
        <f t="shared" si="3"/>
        <v>0</v>
      </c>
      <c r="F34" s="57"/>
      <c r="G34" s="58">
        <v>0.08</v>
      </c>
      <c r="H34" s="58">
        <f t="shared" si="4"/>
        <v>0.08</v>
      </c>
      <c r="I34" s="60">
        <v>0</v>
      </c>
    </row>
    <row r="35" spans="1:9" x14ac:dyDescent="0.3">
      <c r="A35" s="42" t="s">
        <v>427</v>
      </c>
      <c r="B35" s="69"/>
      <c r="C35" s="69"/>
      <c r="D35" s="69">
        <v>33.789711992035002</v>
      </c>
      <c r="E35" s="70">
        <f t="shared" si="3"/>
        <v>33.789711992035002</v>
      </c>
      <c r="F35" s="59"/>
      <c r="G35" s="60">
        <v>1.4</v>
      </c>
      <c r="H35" s="58">
        <f t="shared" si="4"/>
        <v>35.189711992035001</v>
      </c>
      <c r="I35" s="60">
        <v>0</v>
      </c>
    </row>
    <row r="36" spans="1:9" x14ac:dyDescent="0.3">
      <c r="A36" s="42" t="s">
        <v>428</v>
      </c>
      <c r="B36" s="73"/>
      <c r="C36" s="69">
        <v>1.972316288155</v>
      </c>
      <c r="D36" s="69"/>
      <c r="E36" s="70">
        <f t="shared" si="3"/>
        <v>1.972316288155</v>
      </c>
      <c r="F36" s="59"/>
      <c r="G36" s="74">
        <v>1.3</v>
      </c>
      <c r="H36" s="58">
        <f t="shared" si="4"/>
        <v>3.2723162881550003</v>
      </c>
      <c r="I36" s="60">
        <v>0</v>
      </c>
    </row>
    <row r="37" spans="1:9" x14ac:dyDescent="0.3">
      <c r="A37" s="42" t="s">
        <v>429</v>
      </c>
      <c r="B37" s="69">
        <v>62.37053496584501</v>
      </c>
      <c r="C37" s="69">
        <v>241.46532193561001</v>
      </c>
      <c r="D37" s="69">
        <v>18.554871864275</v>
      </c>
      <c r="E37" s="70">
        <f t="shared" si="3"/>
        <v>322.39072876573005</v>
      </c>
      <c r="F37" s="57"/>
      <c r="G37" s="58">
        <v>74.099999999999994</v>
      </c>
      <c r="H37" s="58">
        <f t="shared" si="4"/>
        <v>396.49072876573007</v>
      </c>
      <c r="I37" s="60">
        <v>0</v>
      </c>
    </row>
    <row r="38" spans="1:9" x14ac:dyDescent="0.3">
      <c r="A38" s="42" t="s">
        <v>430</v>
      </c>
      <c r="B38" s="69">
        <v>15525.811524401181</v>
      </c>
      <c r="C38" s="69">
        <v>1454.76281528461</v>
      </c>
      <c r="D38" s="69">
        <v>470.71749579266498</v>
      </c>
      <c r="E38" s="70">
        <f t="shared" si="3"/>
        <v>17451.291835478456</v>
      </c>
      <c r="F38" s="59"/>
      <c r="G38" s="74">
        <v>1.1000000000000001</v>
      </c>
      <c r="H38" s="58">
        <f t="shared" si="4"/>
        <v>17452.391835478455</v>
      </c>
      <c r="I38" s="58">
        <v>0</v>
      </c>
    </row>
    <row r="39" spans="1:9" ht="15" thickBot="1" x14ac:dyDescent="0.35">
      <c r="A39" s="62" t="s">
        <v>431</v>
      </c>
      <c r="B39" s="73"/>
      <c r="C39" s="69"/>
      <c r="D39" s="69"/>
      <c r="E39" s="70">
        <f t="shared" si="3"/>
        <v>0</v>
      </c>
      <c r="F39" s="75"/>
      <c r="G39" s="76">
        <v>0.3</v>
      </c>
      <c r="H39" s="58">
        <f t="shared" si="4"/>
        <v>0.3</v>
      </c>
      <c r="I39" s="60">
        <v>0</v>
      </c>
    </row>
    <row r="40" spans="1:9" ht="15" thickBot="1" x14ac:dyDescent="0.35">
      <c r="A40" s="63" t="s">
        <v>417</v>
      </c>
      <c r="B40" s="77">
        <f t="shared" ref="B40:I40" si="5">SUM(B29:B39)</f>
        <v>15590.204427110026</v>
      </c>
      <c r="C40" s="77">
        <f t="shared" si="5"/>
        <v>1714.89911073028</v>
      </c>
      <c r="D40" s="77">
        <f t="shared" si="5"/>
        <v>817.22946422722498</v>
      </c>
      <c r="E40" s="77">
        <f t="shared" si="5"/>
        <v>18122.333002067531</v>
      </c>
      <c r="F40" s="78">
        <f t="shared" si="5"/>
        <v>0</v>
      </c>
      <c r="G40" s="79">
        <f t="shared" si="5"/>
        <v>195.79999999999998</v>
      </c>
      <c r="H40" s="79">
        <f t="shared" si="5"/>
        <v>18318.13300206753</v>
      </c>
      <c r="I40" s="66">
        <f t="shared" si="5"/>
        <v>0</v>
      </c>
    </row>
    <row r="42" spans="1:9" x14ac:dyDescent="0.3">
      <c r="A42" s="2" t="s">
        <v>435</v>
      </c>
    </row>
    <row r="43" spans="1:9" x14ac:dyDescent="0.3">
      <c r="A43" s="80" t="s">
        <v>436</v>
      </c>
    </row>
    <row r="44" spans="1:9" x14ac:dyDescent="0.3">
      <c r="A44" t="s">
        <v>407</v>
      </c>
    </row>
    <row r="45" spans="1:9" x14ac:dyDescent="0.3">
      <c r="A45" t="s">
        <v>64</v>
      </c>
    </row>
    <row r="46" spans="1:9" ht="15" thickBot="1" x14ac:dyDescent="0.35">
      <c r="A46" t="s">
        <v>408</v>
      </c>
    </row>
    <row r="47" spans="1:9" ht="29.4" thickBot="1" x14ac:dyDescent="0.35">
      <c r="A47" s="81" t="s">
        <v>437</v>
      </c>
      <c r="B47" s="82" t="s">
        <v>438</v>
      </c>
      <c r="C47" s="83" t="s">
        <v>439</v>
      </c>
    </row>
    <row r="48" spans="1:9" x14ac:dyDescent="0.3">
      <c r="A48" s="84" t="s">
        <v>421</v>
      </c>
      <c r="B48" s="85" t="s">
        <v>440</v>
      </c>
      <c r="C48" s="86" t="s">
        <v>249</v>
      </c>
    </row>
    <row r="49" spans="1:3" x14ac:dyDescent="0.3">
      <c r="A49" s="87"/>
      <c r="B49" s="88" t="s">
        <v>441</v>
      </c>
      <c r="C49" s="89" t="s">
        <v>249</v>
      </c>
    </row>
    <row r="50" spans="1:3" x14ac:dyDescent="0.3">
      <c r="A50" s="87"/>
      <c r="B50" s="88" t="s">
        <v>442</v>
      </c>
      <c r="C50" s="89" t="s">
        <v>249</v>
      </c>
    </row>
    <row r="51" spans="1:3" x14ac:dyDescent="0.3">
      <c r="A51" s="87"/>
      <c r="B51" s="88" t="s">
        <v>443</v>
      </c>
      <c r="C51" s="89" t="s">
        <v>249</v>
      </c>
    </row>
    <row r="52" spans="1:3" ht="28.8" x14ac:dyDescent="0.3">
      <c r="A52" s="87"/>
      <c r="B52" s="88" t="s">
        <v>444</v>
      </c>
      <c r="C52" s="89" t="s">
        <v>249</v>
      </c>
    </row>
    <row r="53" spans="1:3" x14ac:dyDescent="0.3">
      <c r="A53" s="87"/>
      <c r="B53" s="88" t="s">
        <v>445</v>
      </c>
      <c r="C53" s="89" t="s">
        <v>249</v>
      </c>
    </row>
    <row r="54" spans="1:3" ht="15" thickBot="1" x14ac:dyDescent="0.35">
      <c r="A54" s="90"/>
      <c r="B54" s="91" t="s">
        <v>446</v>
      </c>
      <c r="C54" s="92" t="s">
        <v>249</v>
      </c>
    </row>
    <row r="55" spans="1:3" x14ac:dyDescent="0.3">
      <c r="A55" s="84" t="s">
        <v>423</v>
      </c>
      <c r="B55" s="85" t="s">
        <v>447</v>
      </c>
      <c r="C55" s="86" t="s">
        <v>249</v>
      </c>
    </row>
    <row r="56" spans="1:3" x14ac:dyDescent="0.3">
      <c r="A56" s="87"/>
      <c r="B56" s="88" t="s">
        <v>448</v>
      </c>
      <c r="C56" s="89" t="s">
        <v>249</v>
      </c>
    </row>
    <row r="57" spans="1:3" x14ac:dyDescent="0.3">
      <c r="A57" s="87"/>
      <c r="B57" s="88" t="s">
        <v>449</v>
      </c>
      <c r="C57" s="89" t="s">
        <v>249</v>
      </c>
    </row>
    <row r="58" spans="1:3" ht="15" thickBot="1" x14ac:dyDescent="0.35">
      <c r="A58" s="87"/>
      <c r="B58" s="88" t="s">
        <v>450</v>
      </c>
      <c r="C58" s="89" t="s">
        <v>249</v>
      </c>
    </row>
    <row r="59" spans="1:3" x14ac:dyDescent="0.3">
      <c r="A59" s="84" t="s">
        <v>424</v>
      </c>
      <c r="B59" s="85" t="s">
        <v>451</v>
      </c>
      <c r="C59" s="86" t="s">
        <v>249</v>
      </c>
    </row>
    <row r="60" spans="1:3" x14ac:dyDescent="0.3">
      <c r="A60" s="87"/>
      <c r="B60" s="88" t="s">
        <v>452</v>
      </c>
      <c r="C60" s="89" t="s">
        <v>249</v>
      </c>
    </row>
    <row r="61" spans="1:3" ht="15" thickBot="1" x14ac:dyDescent="0.35">
      <c r="A61" s="90"/>
      <c r="B61" s="91" t="s">
        <v>453</v>
      </c>
      <c r="C61" s="92" t="s">
        <v>249</v>
      </c>
    </row>
    <row r="62" spans="1:3" ht="15" thickBot="1" x14ac:dyDescent="0.35">
      <c r="A62" s="84" t="s">
        <v>425</v>
      </c>
      <c r="B62" s="85" t="s">
        <v>454</v>
      </c>
      <c r="C62" s="86" t="s">
        <v>249</v>
      </c>
    </row>
    <row r="63" spans="1:3" x14ac:dyDescent="0.3">
      <c r="A63" s="84" t="s">
        <v>427</v>
      </c>
      <c r="B63" s="85" t="s">
        <v>455</v>
      </c>
      <c r="C63" s="86" t="s">
        <v>249</v>
      </c>
    </row>
    <row r="64" spans="1:3" x14ac:dyDescent="0.3">
      <c r="A64" s="87"/>
      <c r="B64" s="88" t="s">
        <v>456</v>
      </c>
      <c r="C64" s="89" t="s">
        <v>249</v>
      </c>
    </row>
    <row r="65" spans="1:3" x14ac:dyDescent="0.3">
      <c r="A65" s="87"/>
      <c r="B65" s="88" t="s">
        <v>457</v>
      </c>
      <c r="C65" s="89" t="s">
        <v>249</v>
      </c>
    </row>
    <row r="66" spans="1:3" x14ac:dyDescent="0.3">
      <c r="A66" s="93"/>
      <c r="B66" s="88" t="s">
        <v>458</v>
      </c>
      <c r="C66" s="94" t="s">
        <v>249</v>
      </c>
    </row>
    <row r="67" spans="1:3" x14ac:dyDescent="0.3">
      <c r="A67" s="95"/>
      <c r="B67" s="88" t="s">
        <v>459</v>
      </c>
      <c r="C67" s="94" t="s">
        <v>249</v>
      </c>
    </row>
    <row r="68" spans="1:3" ht="15" thickBot="1" x14ac:dyDescent="0.35">
      <c r="A68" s="96"/>
      <c r="B68" s="91" t="s">
        <v>460</v>
      </c>
      <c r="C68" s="97" t="s">
        <v>249</v>
      </c>
    </row>
    <row r="69" spans="1:3" x14ac:dyDescent="0.3">
      <c r="A69" s="95" t="s">
        <v>428</v>
      </c>
      <c r="B69" s="88" t="s">
        <v>461</v>
      </c>
      <c r="C69" s="94" t="s">
        <v>249</v>
      </c>
    </row>
    <row r="70" spans="1:3" x14ac:dyDescent="0.3">
      <c r="A70" s="95"/>
      <c r="B70" s="88" t="s">
        <v>462</v>
      </c>
      <c r="C70" s="94" t="s">
        <v>249</v>
      </c>
    </row>
    <row r="71" spans="1:3" x14ac:dyDescent="0.3">
      <c r="A71" s="95"/>
      <c r="B71" s="88" t="s">
        <v>463</v>
      </c>
      <c r="C71" s="94" t="s">
        <v>249</v>
      </c>
    </row>
    <row r="72" spans="1:3" ht="15" thickBot="1" x14ac:dyDescent="0.35">
      <c r="A72" s="95"/>
      <c r="B72" s="88" t="s">
        <v>464</v>
      </c>
      <c r="C72" s="94" t="s">
        <v>249</v>
      </c>
    </row>
    <row r="73" spans="1:3" x14ac:dyDescent="0.3">
      <c r="A73" s="98" t="s">
        <v>429</v>
      </c>
      <c r="B73" s="85" t="s">
        <v>465</v>
      </c>
      <c r="C73" s="99" t="s">
        <v>249</v>
      </c>
    </row>
    <row r="74" spans="1:3" x14ac:dyDescent="0.3">
      <c r="A74" s="95"/>
      <c r="B74" s="88" t="s">
        <v>466</v>
      </c>
      <c r="C74" s="94" t="s">
        <v>249</v>
      </c>
    </row>
    <row r="75" spans="1:3" x14ac:dyDescent="0.3">
      <c r="A75" s="95"/>
      <c r="B75" s="88" t="s">
        <v>467</v>
      </c>
      <c r="C75" s="94" t="s">
        <v>249</v>
      </c>
    </row>
    <row r="76" spans="1:3" x14ac:dyDescent="0.3">
      <c r="A76" s="95"/>
      <c r="B76" s="88" t="s">
        <v>468</v>
      </c>
      <c r="C76" s="94" t="s">
        <v>249</v>
      </c>
    </row>
    <row r="77" spans="1:3" x14ac:dyDescent="0.3">
      <c r="A77" s="95"/>
      <c r="B77" s="88" t="s">
        <v>469</v>
      </c>
      <c r="C77" s="94" t="s">
        <v>249</v>
      </c>
    </row>
    <row r="78" spans="1:3" x14ac:dyDescent="0.3">
      <c r="A78" s="95"/>
      <c r="B78" s="88" t="s">
        <v>470</v>
      </c>
      <c r="C78" s="94" t="s">
        <v>249</v>
      </c>
    </row>
    <row r="79" spans="1:3" x14ac:dyDescent="0.3">
      <c r="A79" s="95"/>
      <c r="B79" s="88" t="s">
        <v>471</v>
      </c>
      <c r="C79" s="94" t="s">
        <v>249</v>
      </c>
    </row>
    <row r="80" spans="1:3" x14ac:dyDescent="0.3">
      <c r="A80" s="95"/>
      <c r="B80" s="88" t="s">
        <v>472</v>
      </c>
      <c r="C80" s="94" t="s">
        <v>249</v>
      </c>
    </row>
    <row r="81" spans="1:3" x14ac:dyDescent="0.3">
      <c r="A81" s="95"/>
      <c r="B81" s="88" t="s">
        <v>473</v>
      </c>
      <c r="C81" s="94" t="s">
        <v>249</v>
      </c>
    </row>
    <row r="82" spans="1:3" x14ac:dyDescent="0.3">
      <c r="A82" s="95"/>
      <c r="B82" s="88" t="s">
        <v>474</v>
      </c>
      <c r="C82" s="94" t="s">
        <v>249</v>
      </c>
    </row>
    <row r="83" spans="1:3" x14ac:dyDescent="0.3">
      <c r="A83" s="95"/>
      <c r="B83" s="88" t="s">
        <v>475</v>
      </c>
      <c r="C83" s="94" t="s">
        <v>249</v>
      </c>
    </row>
    <row r="84" spans="1:3" x14ac:dyDescent="0.3">
      <c r="A84" s="95"/>
      <c r="B84" s="88" t="s">
        <v>476</v>
      </c>
      <c r="C84" s="94" t="s">
        <v>249</v>
      </c>
    </row>
    <row r="85" spans="1:3" x14ac:dyDescent="0.3">
      <c r="A85" s="95"/>
      <c r="B85" t="s">
        <v>477</v>
      </c>
      <c r="C85" s="94" t="s">
        <v>249</v>
      </c>
    </row>
    <row r="86" spans="1:3" x14ac:dyDescent="0.3">
      <c r="A86" s="95"/>
      <c r="B86" s="88" t="s">
        <v>478</v>
      </c>
      <c r="C86" s="94" t="s">
        <v>249</v>
      </c>
    </row>
    <row r="87" spans="1:3" x14ac:dyDescent="0.3">
      <c r="A87" s="95"/>
      <c r="B87" s="88" t="s">
        <v>479</v>
      </c>
      <c r="C87" s="94" t="s">
        <v>249</v>
      </c>
    </row>
    <row r="88" spans="1:3" x14ac:dyDescent="0.3">
      <c r="A88" s="95"/>
      <c r="B88" s="88" t="s">
        <v>480</v>
      </c>
      <c r="C88" s="94" t="s">
        <v>249</v>
      </c>
    </row>
    <row r="89" spans="1:3" ht="15" thickBot="1" x14ac:dyDescent="0.35">
      <c r="A89" s="96"/>
      <c r="B89" s="91" t="s">
        <v>481</v>
      </c>
      <c r="C89" s="97" t="s">
        <v>249</v>
      </c>
    </row>
    <row r="90" spans="1:3" x14ac:dyDescent="0.3">
      <c r="A90" s="95" t="s">
        <v>430</v>
      </c>
      <c r="B90" s="88" t="s">
        <v>482</v>
      </c>
      <c r="C90" s="94" t="s">
        <v>249</v>
      </c>
    </row>
    <row r="91" spans="1:3" x14ac:dyDescent="0.3">
      <c r="A91" s="95"/>
      <c r="B91" s="88" t="s">
        <v>483</v>
      </c>
      <c r="C91" s="94" t="s">
        <v>249</v>
      </c>
    </row>
    <row r="92" spans="1:3" x14ac:dyDescent="0.3">
      <c r="A92" s="95"/>
      <c r="B92" s="88" t="s">
        <v>484</v>
      </c>
      <c r="C92" s="94" t="s">
        <v>249</v>
      </c>
    </row>
    <row r="93" spans="1:3" x14ac:dyDescent="0.3">
      <c r="A93" s="95"/>
      <c r="B93" s="88" t="s">
        <v>485</v>
      </c>
      <c r="C93" s="94" t="s">
        <v>249</v>
      </c>
    </row>
    <row r="94" spans="1:3" x14ac:dyDescent="0.3">
      <c r="A94" s="95"/>
      <c r="B94" s="88" t="s">
        <v>486</v>
      </c>
      <c r="C94" s="94" t="s">
        <v>249</v>
      </c>
    </row>
    <row r="95" spans="1:3" x14ac:dyDescent="0.3">
      <c r="A95" s="95"/>
      <c r="B95" s="88" t="s">
        <v>487</v>
      </c>
      <c r="C95" s="94" t="s">
        <v>249</v>
      </c>
    </row>
    <row r="96" spans="1:3" x14ac:dyDescent="0.3">
      <c r="A96" s="95"/>
      <c r="B96" s="88" t="s">
        <v>488</v>
      </c>
      <c r="C96" s="94" t="s">
        <v>249</v>
      </c>
    </row>
    <row r="97" spans="1:3" ht="15" thickBot="1" x14ac:dyDescent="0.35">
      <c r="A97" s="95"/>
      <c r="B97" s="88" t="s">
        <v>489</v>
      </c>
      <c r="C97" s="94" t="s">
        <v>249</v>
      </c>
    </row>
    <row r="98" spans="1:3" x14ac:dyDescent="0.3">
      <c r="A98" s="98" t="s">
        <v>431</v>
      </c>
      <c r="B98" s="85" t="s">
        <v>490</v>
      </c>
      <c r="C98" s="99" t="s">
        <v>249</v>
      </c>
    </row>
    <row r="99" spans="1:3" x14ac:dyDescent="0.3">
      <c r="A99" s="95"/>
      <c r="B99" s="88" t="s">
        <v>491</v>
      </c>
      <c r="C99" s="94" t="s">
        <v>249</v>
      </c>
    </row>
    <row r="100" spans="1:3" ht="15" thickBot="1" x14ac:dyDescent="0.35">
      <c r="A100" s="96"/>
      <c r="B100" s="91" t="s">
        <v>492</v>
      </c>
      <c r="C100" s="97" t="s">
        <v>249</v>
      </c>
    </row>
    <row r="101" spans="1:3" x14ac:dyDescent="0.3">
      <c r="A101" s="4"/>
    </row>
    <row r="102" spans="1:3" x14ac:dyDescent="0.3">
      <c r="A102" s="4"/>
    </row>
  </sheetData>
  <mergeCells count="20">
    <mergeCell ref="B26:E26"/>
    <mergeCell ref="F26:G26"/>
    <mergeCell ref="H26:H28"/>
    <mergeCell ref="I26:I28"/>
    <mergeCell ref="A27:A28"/>
    <mergeCell ref="B27:B28"/>
    <mergeCell ref="C27:C28"/>
    <mergeCell ref="D27:D28"/>
    <mergeCell ref="F27:F28"/>
    <mergeCell ref="G27:G28"/>
    <mergeCell ref="B6:E6"/>
    <mergeCell ref="F6:G6"/>
    <mergeCell ref="H6:H8"/>
    <mergeCell ref="I6:I8"/>
    <mergeCell ref="A7:A8"/>
    <mergeCell ref="B7:B8"/>
    <mergeCell ref="C7:C8"/>
    <mergeCell ref="D7:D8"/>
    <mergeCell ref="F7:F8"/>
    <mergeCell ref="G7: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C45" sqref="C45"/>
    </sheetView>
  </sheetViews>
  <sheetFormatPr defaultRowHeight="14.4" x14ac:dyDescent="0.3"/>
  <sheetData>
    <row r="1" spans="1:1" x14ac:dyDescent="0.3">
      <c r="A1" t="s">
        <v>493</v>
      </c>
    </row>
    <row r="2" spans="1:1" x14ac:dyDescent="0.3">
      <c r="A2" t="s">
        <v>494</v>
      </c>
    </row>
    <row r="3" spans="1:1" x14ac:dyDescent="0.3">
      <c r="A3" t="s">
        <v>495</v>
      </c>
    </row>
    <row r="4" spans="1:1" x14ac:dyDescent="0.3">
      <c r="A4" t="s">
        <v>496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4400138-a2a5-4576-a196-97f42fe91951">
      <UserInfo>
        <DisplayName>Magni Olsen Kyrkjeeide</DisplayName>
        <AccountId>12</AccountId>
        <AccountType/>
      </UserInfo>
    </SharedWithUsers>
  </documentManagement>
</p:properties>
</file>

<file path=customXml/itemProps1.xml><?xml version="1.0" encoding="utf-8"?>
<ds:datastoreItem xmlns:ds="http://schemas.openxmlformats.org/officeDocument/2006/customXml" ds:itemID="{A7CF67DE-437C-41C0-A4F6-71B7E1AF25A1}"/>
</file>

<file path=customXml/itemProps2.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3.xml><?xml version="1.0" encoding="utf-8"?>
<ds:datastoreItem xmlns:ds="http://schemas.openxmlformats.org/officeDocument/2006/customXml" ds:itemID="{99F0F1A4-39CB-4451-84C1-0A9319BA731D}">
  <ds:schemaRefs>
    <ds:schemaRef ds:uri="http://schemas.microsoft.com/office/2006/metadata/properties"/>
    <ds:schemaRef ds:uri="http://schemas.microsoft.com/office/infopath/2007/PartnerControls"/>
    <ds:schemaRef ds:uri="34400138-a2a5-4576-a196-97f42fe919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Generell input</vt:lpstr>
      <vt:lpstr>Tiltaksanalyse</vt:lpstr>
      <vt:lpstr>Effektanalyse</vt:lpstr>
      <vt:lpstr>GIS-tabeller</vt:lpstr>
      <vt:lpstr>Referanser</vt:lpstr>
      <vt:lpstr>'Generell input'!OLE_LINK1</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2022-04-04T12:06:12Z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