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nina.sharepoint.com/sites/12006000/Shared Documents/9. Oppfølging 2021- 41201710/Leveranser/15. mars 2022/Kunnskapsgrunnlag/"/>
    </mc:Choice>
  </mc:AlternateContent>
  <xr:revisionPtr revIDLastSave="64" documentId="13_ncr:1_{023F3929-9E4D-4321-A874-684A00788462}" xr6:coauthVersionLast="47" xr6:coauthVersionMax="47" xr10:uidLastSave="{15AB38FC-E2BC-4DAA-A78E-B1474988784E}"/>
  <bookViews>
    <workbookView xWindow="2304" yWindow="2304" windowWidth="17280" windowHeight="8820" xr2:uid="{00000000-000D-0000-FFFF-FFFF00000000}"/>
  </bookViews>
  <sheets>
    <sheet name="Generell input" sheetId="1" r:id="rId1"/>
    <sheet name="Tiltaksanalyse" sheetId="5" r:id="rId2"/>
    <sheet name="Effektanalyse" sheetId="6" r:id="rId3"/>
    <sheet name="GIS-tabeller" sheetId="7" r:id="rId4"/>
    <sheet name="Referanser" sheetId="4" r:id="rId5"/>
  </sheets>
  <definedNames>
    <definedName name="_Toc514068790" localSheetId="1">Tiltaksanalyse!#REF!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0" i="5" l="1"/>
  <c r="G51" i="5"/>
  <c r="G52" i="5"/>
  <c r="G53" i="5"/>
  <c r="I28" i="7" l="1"/>
  <c r="G28" i="7"/>
  <c r="F28" i="7"/>
  <c r="D28" i="7"/>
  <c r="C28" i="7"/>
  <c r="B28" i="7"/>
  <c r="E27" i="7"/>
  <c r="H27" i="7" s="1"/>
  <c r="E26" i="7"/>
  <c r="H26" i="7" s="1"/>
  <c r="E25" i="7"/>
  <c r="H25" i="7" s="1"/>
  <c r="E24" i="7"/>
  <c r="H24" i="7" s="1"/>
  <c r="E22" i="7"/>
  <c r="H22" i="7" s="1"/>
  <c r="E21" i="7"/>
  <c r="H21" i="7" s="1"/>
  <c r="E20" i="7"/>
  <c r="H20" i="7" s="1"/>
  <c r="E19" i="7"/>
  <c r="H19" i="7" s="1"/>
  <c r="E18" i="7"/>
  <c r="H18" i="7" s="1"/>
  <c r="E17" i="7"/>
  <c r="H17" i="7" s="1"/>
  <c r="E16" i="7"/>
  <c r="H16" i="7" s="1"/>
  <c r="E15" i="7"/>
  <c r="H15" i="7" s="1"/>
  <c r="E14" i="7"/>
  <c r="H14" i="7" s="1"/>
  <c r="E13" i="7"/>
  <c r="H13" i="7" s="1"/>
  <c r="E12" i="7"/>
  <c r="H12" i="7" s="1"/>
  <c r="E11" i="7"/>
  <c r="H11" i="7" s="1"/>
  <c r="E10" i="7"/>
  <c r="H10" i="7" s="1"/>
  <c r="E9" i="7"/>
  <c r="H9" i="7" s="1"/>
  <c r="J28" i="7" l="1"/>
  <c r="H28" i="7"/>
  <c r="E28" i="7"/>
  <c r="B3" i="6" l="1"/>
  <c r="J9" i="5" l="1"/>
  <c r="J8" i="5"/>
  <c r="J7" i="5"/>
  <c r="J6" i="5"/>
  <c r="C3" i="6"/>
  <c r="D3" i="6"/>
  <c r="C4" i="6"/>
  <c r="D4" i="6"/>
  <c r="C5" i="6"/>
  <c r="D5" i="6"/>
  <c r="C6" i="6"/>
  <c r="D6" i="6"/>
  <c r="C7" i="6"/>
  <c r="D7" i="6"/>
  <c r="C8" i="6"/>
  <c r="D8" i="6"/>
  <c r="C9" i="6"/>
  <c r="D9" i="6"/>
  <c r="C10" i="6"/>
  <c r="D10" i="6"/>
  <c r="C11" i="6"/>
  <c r="D11" i="6"/>
  <c r="B4" i="6"/>
  <c r="B5" i="6"/>
  <c r="B6" i="6"/>
  <c r="B7" i="6"/>
  <c r="B8" i="6"/>
  <c r="B9" i="6"/>
  <c r="B10" i="6"/>
  <c r="B11" i="6"/>
  <c r="J10" i="5" l="1"/>
  <c r="D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1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1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1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1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1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1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<sst xmlns="http://schemas.openxmlformats.org/spreadsheetml/2006/main" count="1259" uniqueCount="610">
  <si>
    <t>Elektronisk tabell Trua natur - naturtyper</t>
  </si>
  <si>
    <t>Tittel</t>
  </si>
  <si>
    <t>Naturtype: Naturtypens norske navn</t>
  </si>
  <si>
    <t>Hva</t>
  </si>
  <si>
    <t>Presisering/betydning</t>
  </si>
  <si>
    <t>Fyll inn</t>
  </si>
  <si>
    <t>Kunnskapshull/Usikkerhet</t>
  </si>
  <si>
    <t>Fritekst ekspert</t>
  </si>
  <si>
    <t>Vurdert av</t>
  </si>
  <si>
    <t>Navn, institusjon</t>
  </si>
  <si>
    <t>Hege Gundersen, Hartvig Christie, NIVA</t>
  </si>
  <si>
    <t>Tid for vurdering</t>
  </si>
  <si>
    <t>måned 2022</t>
  </si>
  <si>
    <t>2022 Februar</t>
  </si>
  <si>
    <t>Norsk navn</t>
  </si>
  <si>
    <t>Følg Artsdatabankens navn i Rødlista for naturtyper 2018</t>
  </si>
  <si>
    <t>Sørlig sukkertareskog</t>
  </si>
  <si>
    <t>Om naturtypen</t>
  </si>
  <si>
    <t>Maks 3 setninger som beskriver naturtypen</t>
  </si>
  <si>
    <t>Sukkertare (Saccharina latissima) er en brunalge i ordenen  Laminariales som utgjør en gruppe alger der de fleste er flerårige og som er våre største vekster  (makroalger/makrofytter) under vann. Sukkertare vokser normalt i tette assosiasjoner (&gt;10 individer pr m2) og kan forme naturtypen store og vidstrakte sukkertareskoger. Sukkertare er festet til fast underlag som fjell og stein med et rotlignende festeorgan (hapter) og tetthet og størrelse på sukkertareskog er bestemt av substratets utstrekning, og tilstrekkelig lys for fotosyntese. Den vokser neddykket og finnes fra nederst i fjæra (tidevannssonen) og til dyp under 20 m,</t>
  </si>
  <si>
    <t>Sukkertareskogene i sør er trua av ytre påvirkninger slik at de delvis forsvinner eller at plantene blir stående mer spredt og ikke lenger fungerer som en skog, men mer som spredte og flyktige forekomster av arten omgitt av andre mer kortlevde alger. Sukkertare finnes langs hele kysten og nord til Svalbard. Den finnes også sørover i Europa, men er følsom for høye temperaturer (over 20-21 oC) så sørgrensen antas å bevege seg nordover. Sukkertare som lever nær det varme overflatelaget om sommeren (mest i Skagerrak), er derfor mer utsatt for klimaendringer enn forekomster lenger nord der sjøtemperatur er mer optimal for denne arten.</t>
  </si>
  <si>
    <t>Økologi</t>
  </si>
  <si>
    <t xml:space="preserve">Naturtypens økologiske egenskaper. </t>
  </si>
  <si>
    <t xml:space="preserve">Sukkertare er beskrevet å ha en livslengde på ca. tre år. De danner områder med sporer (sorus) i bladet utpå høsten og derfra slippes millioner av sporer i løpet av høsten og vinteren som blir til kjønnete haploide gametofytter som smelter sammen til en ny tare (sporofytt) som vokser opp utover våren. Flere undersøkelser tyder på at sukkertare har en raskere og mer effektiv spredningsevne enn andre tarearter, noe som har betydning for vurdering av tiltak. De voksne tarene danner nytt blad hver vår, og om våren vokser både de nye og de gamle sukkertarene meget raskt, målt til over to cm pr dag. Utover sommeren avtar den somatiske veksten, mens fotosynteseaktiviteten produserer sukker som er energi for sporedannelse og ny vekst i den mørke årstid. Sukkertareskoger er blant våre mest produktive økosystemer og kan ha en biomasse og også en årlig produksjon på godt over 10 kg våtvekt pr m2. </t>
  </si>
  <si>
    <t>Sukkertare består av festeorganet (hapteren), en relativt kort og bøyelig stilk, og et blad som kan bli flere meter langt og over en halv meter bredt. En ny undersøkelse har funnet populasjonsgenetiske forskjeller mellom sukkertare fra ulike regioner i landet, der sukkertare fra Skagerrak skiller seg fra populasjoner på Vestlandet. Sukkertaren i Skagerrak er noe kortere og smalere enn hva man kan finne andre steder i landet. Hapteren er habitat for små dyr som skjuler seg i den grenete strukturen, mens resten av taren er også tilholdsted for en rik fauna som kan utgjøre mange tusen individer pr m2, der også flere arter fisk finner næring og skjul. Mye av produksjonen i sukkertareskogene eksporteres til nærliggende økosystemer og dens betydning er derfor viktig for flere økosystemer på kysten.</t>
  </si>
  <si>
    <t>God tilstand</t>
  </si>
  <si>
    <r>
      <t>Sukkertare som naturtype kan danne tette skoger som er peristente (gjennom hele året og over lang tid). En god tilstand for naturtypen er der sukkertare står i tette assosiasjoner fra rett ned fra fjæra og ned til nedre voksegrense som kan variere med lysforhold. Sukkertareskog består av tareindivider i tettheter ofte over 10 individer pr m2, men tetthet og størrelse på tarene avtar nedover i dypet, og tareskogene er ikke så frodige i nedre del av voksedypet.</t>
    </r>
    <r>
      <rPr>
        <sz val="11"/>
        <color theme="4" tint="-0.249977111117893"/>
        <rFont val="Calibri"/>
        <family val="2"/>
        <scheme val="minor"/>
      </rPr>
      <t>Viktigste variabler for god tilstand er taretetthet, mengde epifytter/trådalger/lurv, samt nedre voksegrense.</t>
    </r>
  </si>
  <si>
    <t>Mye av kartleggingen av tare i Nordsjøen og ellers i landet har vært konsentrert til stortare, og kunnskapen om naturlige bestander av sukkertare og hvordan en normal og god tilstand til disse skogene kan variere innen regionen er mangelfull.</t>
  </si>
  <si>
    <t>Sukkertare kan ofte bli begrodd med epifytter utover sommeren og høsten, men så lenge sukkertaren dominerer gjennom hele året må det regnes som god tilstand. Der det kun blir stående igjen mer spredt med tare regnes ikke tilstanden som god. Selv om ny tare kan restitueres neste sesong blir den økologiske funksjonen til selve naturtypen tareskog sterkt redusert siden habitatet for assosierte organismer blir borte om vinteren og våren.</t>
  </si>
  <si>
    <t xml:space="preserve">Avgrensning etter NiN 2.0 </t>
  </si>
  <si>
    <t>Følg  inndeling i natursystem eller landform (f.eks. torvmarksform) i NiN 2.0</t>
  </si>
  <si>
    <t>M1-3 Sukkertareskog</t>
  </si>
  <si>
    <t>Beskyttet infralitoral fastbunn</t>
  </si>
  <si>
    <t>Avgrensning som forvaltningsenhet</t>
  </si>
  <si>
    <t>Gi en anbefaling om naturtypens avgrensning som hensiktsmessig forvaltningsenhet, beskrevet ved hjelp av NiN 2.0</t>
  </si>
  <si>
    <t>Naturtypen kan avgrenses til beskyttet kyst (ihht. bølgeeksponeringsmodell swm&lt;100000) i infralittoral sone som er fra rett ned for tidevannssonen og i eufotisk sone (0-40 m dyp), men i realiteten kun der det er lys nok for denne arten. I Skagerrak er lysforholdene reduserte, og dybdeutbredelse varierer langs kyststrekningen, men sjelden dypere enn 20 m. Geografisk utbredelse er langs hele kyststrekningen. Siden disse tareskogene er redusert i utstrekning, og siden kystovervåkingen finner at forekomstene og deres tilstand er varierende, er det vanskelig å beskrive den virkelige forekomst til en hver tid, men den største overlevelsen finner man der vannbevegelsen er størst.</t>
  </si>
  <si>
    <t>Avgrensning mot Naturtyper av nasjonal forvaltningsinteresse</t>
  </si>
  <si>
    <t>Følg definisjonen av naturtypen i siste instruks</t>
  </si>
  <si>
    <t>Avgrensing mot stortareskog ut mot høyere bølgeeksponering. Avgrensning mot tangbelter opp mot littoralsonen. Avgrensning mot bløtbunn og ålegraseng ved overgang i substrat fra hardbunn til bløtbunn.</t>
  </si>
  <si>
    <t>Avgrensning mot kunnskapsgrunnlag 2018</t>
  </si>
  <si>
    <t>"Sukkertareskog Nordsjøen" og "Sukkertareskog Skagerrak" er i nytt kunnskapsgrunnlag slått sammen til "Sukkertareskog Sør"</t>
  </si>
  <si>
    <t>Tid for rødlistevurdering</t>
  </si>
  <si>
    <t>2018</t>
  </si>
  <si>
    <t>Rødlistestatus forkortelse 2018</t>
  </si>
  <si>
    <t>CR; EN; VU; NT</t>
  </si>
  <si>
    <t>EN</t>
  </si>
  <si>
    <t>Rødlistestatus 2018</t>
  </si>
  <si>
    <t>kritisk truet; sterkt truet; sårbar; nær truet</t>
  </si>
  <si>
    <t>Sterkt truet</t>
  </si>
  <si>
    <t>Kriterier 2018</t>
  </si>
  <si>
    <t>A2a + A + C2a</t>
  </si>
  <si>
    <t>Andel av nordisk forekomst</t>
  </si>
  <si>
    <t>Kun hvis dette er mulig</t>
  </si>
  <si>
    <t>I følge Frigstad m.fl. (2021) har Norge 80 % av Nordens sukkertareforekomster (3607/4490=80%). Modellen brukt i Frigstad m.fl. (2021) er en tetthetsmodell for hele Norge. Her defineres sukkertareskog ved 7 tareplanter per m2 eller tettere. Det totale arealet av sukkertareskog i Sør-Norge (Skagerrak og Nordsjøen) er i følge denne modellen på 443 km2 - altså 10 % av Nordens sukkertareareal. Grønland er her ikke medregnet i Norden.</t>
  </si>
  <si>
    <t>Andel av europeisk forekomst</t>
  </si>
  <si>
    <t>Data fra andre Europeiske land er mangelfullt</t>
  </si>
  <si>
    <t>Antall forekomster NiN</t>
  </si>
  <si>
    <t>NiN-basen. Se tabell i arket "GIS-tabeller". Spesifiser: dekker arealet kun naturtypen, eller andre naturtyper også?</t>
  </si>
  <si>
    <t>Det er ingen data på sukkertare i NiN-databasen</t>
  </si>
  <si>
    <t>Antall forekomster Naturbase</t>
  </si>
  <si>
    <t>Naturbase. Se tabell i arket "GIS-tabeller". Spesifiser: dekker arealet kun naturtypen, eller andre naturtyper også?</t>
  </si>
  <si>
    <t xml:space="preserve">Det er noen få observasjoner av sukkertare i Naturbase, men dette er veldig tilfeldig og sparsomt. </t>
  </si>
  <si>
    <t xml:space="preserve">Vi anser sukkertaremodellen fra Frigstad m.fl. (2021) som mer pålitelig, selv om dette kun er en modell. </t>
  </si>
  <si>
    <t>Antall forekomster andre kilder</t>
  </si>
  <si>
    <t>F. eks. Myrbase</t>
  </si>
  <si>
    <t>NIVAs modell på sukkertare fra Blått karbonprosjektet (Frigstad m.fl. 2021) er blitt brukt for beregninger av forekomster</t>
  </si>
  <si>
    <t>http://norden.diva-portal.org/smash/record.jsf?pid=diva2%3A1525372&amp;dswid=2310</t>
  </si>
  <si>
    <t>Geografiske mangler</t>
  </si>
  <si>
    <t>Sukkertaremodellene fra Frigstad m.fl. (2021) dekker hele Norskekysten med en oppløsning på 25 x 25 m</t>
  </si>
  <si>
    <t xml:space="preserve">Fjernmåling (droner) kan brukes til å kartlegge den grunne (ned til ca. 10 m) av utbredelsen. Satelittbilder er i dag for grove til å skille arter fra hverandre - kun vegetasjon vs. sandbunn og stein. </t>
  </si>
  <si>
    <t>Naturtypens reelle areal</t>
  </si>
  <si>
    <t xml:space="preserve">Kolonne I i Naturtyper rødlisteinformasjon. Suppler med fritekst basert på vurderingene i de to raden over. </t>
  </si>
  <si>
    <t>443 km2</t>
  </si>
  <si>
    <t xml:space="preserve">I følge Frigstad m.fl. (2021) har Norge 3607 km2 sukkertareskog. Modellen brukt i Frigstad m.fl. (2021) er en tetthetsmodell for hele Norge. Her defineres sukkertareskog ved 7 tareplanter per m2 eller tettere. Det totale arealet av sukkertareskog i Sør-Norge (Skagerrak og Nordsjøen) er i følge denne modellen på 443 km2 (beregnet i Trua Natur-prosjektet - ikke publisert). </t>
  </si>
  <si>
    <t>Økosystemtjenester</t>
  </si>
  <si>
    <t>Gjenlevende tareplanter er viktig for sporespredning. Ang. karbonbinding - se nedenfor</t>
  </si>
  <si>
    <t>Støttende tjenester</t>
  </si>
  <si>
    <t>Primærproduksjon</t>
  </si>
  <si>
    <t>Tareskog er blant de naturtyper med høyest produksjon på kloden. Imidlertid kan produksjonen variere med dyp, vannkvalitet og voksested.Sukkertareskog kan produsere årlig over 10 kg med biomasse pr  m2, men med førmørkning av vannmassene har voksedypet og produksjonen blitt redusert vertikalt. Sukkertarens forekomst på Skagerrak-kysten er variabel mellom år, men et estimat går ut på at 50-80 % av bestanden er tapt, og dermed størstedelen av økosystemtjenestene. Tareskog med samlete økosystemtjenester har ulike anslag på verdi, men siste anslag gir en verdi på rundt 20 mill NOK pr km kystlinje, så potensiell verdi av sukkertareskog langs kysten av Skagerrak er stor, og siden over halvparten er borte vil verdien reduseres tilsvarende.</t>
  </si>
  <si>
    <t>Habitat for andre</t>
  </si>
  <si>
    <t>Det er godt kjent at tareskog, inkludert sukkertareskog, er habitat for andre makroalger, makrofauna, større invertebrater og fisk. Det er også kjent at matten med trådalger som har overtatt for sukkertare er et langt dårligere habitat mht. artsdiversitet og individtall.</t>
  </si>
  <si>
    <t>Forsynende</t>
  </si>
  <si>
    <t>Mat</t>
  </si>
  <si>
    <t>Produksjonen i sukkertareskogen gir næring til fisk og skalldyr. Sukkertare dyrkes, også på Skagerrakkysten, og kan på sikt utgjøre en råvare i seg selv om noen år. Sukkertare benyttes til mat i mindre skala foreløpig.</t>
  </si>
  <si>
    <t>Råvarer</t>
  </si>
  <si>
    <t>Sukkertare har økende interesse som råvare for mat, fôr og andre potensielle produkter. Disse råvarene kommer foreløpig fra dyrket sukkertare, men det kan tenkes at det vil bli etterspørsel også etter vill tare. Det er også andre organismer i sukkertareskogene som høstes som mat eller til andre råvarer. Det er uvisst, men sannsynlig, at produksjonen i sukkertareskogen tilfører næring til ressurser utenfor selve tareskogen.</t>
  </si>
  <si>
    <t>Regulerende</t>
  </si>
  <si>
    <t>Biologisk kontroll</t>
  </si>
  <si>
    <t>Det er antatt at  sukkertareskog med alle sine assosierte arter har en stabiliserende effekt på økosystemet</t>
  </si>
  <si>
    <t>Filtrerer vannmasser</t>
  </si>
  <si>
    <t>Man vet at sukkertare tar opp næringssalter og CO2, men hvordan sukkertarens sesongmessige variasjoner påvirker disse økosystemtjenestene er usikkert.</t>
  </si>
  <si>
    <t>Karbonbinding</t>
  </si>
  <si>
    <t>Man kan beregne hvor mye CO2 en sukkertaretareskog kan binde pr arealenhet, men man vet ikke hvor mye biomasse som transporteres ned på store dyp og  lagres der. Det som transporteres ut fra tareskogen kan enten bli remineralisert eller langtids-lagres i dypet.</t>
  </si>
  <si>
    <t>Bioremediering</t>
  </si>
  <si>
    <t>Man vet at sukkertare kan ta opp næringssalter og CO2 og dermed rense vannet for uønskete utslipp. Det er usikkert hvordan sukkertarens sesongmessige vekslinger påvirker opptak, og om opptak kan variere i takt eller utakt med variasjon i utslipp. Det har vært nevnt at sukkertare kan konkurrere med andre alger om næring, men på Skagerrakkysten er det først og fremst behov for å rense vannmassene for næringssalter.</t>
  </si>
  <si>
    <t>Fysisk stabilisering av kyst</t>
  </si>
  <si>
    <t>Man vet at sukkertareskogen kan gi beskyttelse og stabilisere substrat og for selve tareskogen som økosystem, men man vet ikke i hvilken grad tareskogen kan motvirke bølgeerosjon av kystlinjen. Det er naturlig å tro at slik bølgedempende effekt er mindre hos sukkertare enn hos stortare som står oppreist, og at denne tjenesten er mindre aktuelt på Skagerrakkysten enn lenger nord der værforhold og tidevann medfører større krefter på strandsonen.</t>
  </si>
  <si>
    <t>Kulturelle</t>
  </si>
  <si>
    <t>Turisme</t>
  </si>
  <si>
    <t>Turisme og reiseliv vil nyte godt av de rike økosystemene som tareskogen tilfører kysten, med økt dyreliv som fisk, sjøfugl og sjøpattedyr. Fisketurisme vil nyte godt av friske og produktive tareskoger.</t>
  </si>
  <si>
    <t>Rekreasjon</t>
  </si>
  <si>
    <t>Rike tareskoger og en sunn og frisk kyst vil være en ekstra fordel for rekreasjon i forbindelse med hytteliv, båtliv, naturopplevelse og fritidsfiske. For badeliv vil rene strender favoriseres framfor slimete og glatt vekst av trådalger som ofte er et alternativ til sukkertareskogene.</t>
  </si>
  <si>
    <t>Samfunnsøkonomisk verdi</t>
  </si>
  <si>
    <t>Beskrives med ord</t>
  </si>
  <si>
    <t>Tareskog som en av de mest produktive systemer på kloden og med sin store betydning for økosystemer på kysten har stor samfunnsmessig verdi. En Amerikansk studie har verdsatt tarekog til 19000$/ha/yr, noe som tilsvarer 15 mill NOK per km2. C16Foreliggende estimater for sukkertare på Skagerrak kan beregne verdien av stående tareskog til 2250 mill NOK, mens den tapte skogen kunne gitt verdier for nesten 9000 mill NOK (9 milliarder) pr år etter denne verdisettingen. En ny verdisetting, riktignok for stortare, sier så mye som 150 mill NOK per kvadratkilometer.</t>
  </si>
  <si>
    <t>Det er mange økosystemtjenester knyttet til tareskog, mens alternativet nedslammet bunn med trådalger har liten verdi. Det er således av stor samfunnsøkonomisk interesse å bevare tareskog.</t>
  </si>
  <si>
    <t>Trua arter og artsmangfold</t>
  </si>
  <si>
    <t xml:space="preserve">Oppgi forekomst av trua arter (listes opp arter adskilt med ; hvis mulig). Beskriv artsmangfoldet i kolonnen for fritekst. </t>
  </si>
  <si>
    <t>Ingen kjente tilfeller av trua arter i sukkertareskog</t>
  </si>
  <si>
    <t>Sukkertare i sør er undersøkt for assosiert makrofauna og fisk. De fleste artene er vanlige i slike vegetasjonstyper og det er ikke identifisert noen trua arter.</t>
  </si>
  <si>
    <t>I sukkertareskog i sør er det funnet tettheter av makrofauna på mellom 25 000 og 110 000 individer pr m2, og med slike tettheter vil det være en stor innsats å identifisere arter i et stort antall  innsamlete prøver. I det materialet som foreligger er det funnet over 60 arter makrofauna (børstemark, små krepsdyr, bløtdyr, pigghuder mm.)</t>
  </si>
  <si>
    <t>Alle påvirkningsfaktorer fra rødlista (hentes fra kolonne G i "Påvirkningsfaktorer per art", rangert i relativ styrke, les mer i manual. Tidsrom, Omfang og Alvorlighetsgrad hentes fra rødlista på nett.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</si>
  <si>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Type</t>
  </si>
  <si>
    <t>Utdypende beskrivelse av påvirkningsfaktor</t>
  </si>
  <si>
    <t>Tidsrom</t>
  </si>
  <si>
    <t>Omfang</t>
  </si>
  <si>
    <t>Styrke</t>
  </si>
  <si>
    <t>Endring i forhold til rødliste</t>
  </si>
  <si>
    <t>Ekspertvurdering</t>
  </si>
  <si>
    <t>Påvirkningsfaktor 1</t>
  </si>
  <si>
    <t>Klimatiske endringer &gt; Temperatur</t>
  </si>
  <si>
    <t>En generell økning i sjøtemperatur , klimaendring</t>
  </si>
  <si>
    <t>Pågående</t>
  </si>
  <si>
    <t>Hele forekomstarealet påvirkes (&gt; 90 %)</t>
  </si>
  <si>
    <t>Langsom, men signifikant, reduksjon (&lt; 20 % over 10 år)</t>
  </si>
  <si>
    <t xml:space="preserve">Effekten av de ulike påvirkningsfaktorene er vanskelig å rangere da man mener samvirkende effekt er avgjørende. Temperaturøkning påvirker hele bestanden ved økt respirasjon (og stress), selv om temperaturøkning  sjelden nærmer seg dødelig nivå, og i alle fall ikke for den dypere del av bestanden og den delen som lever i nordligste del av regionen. </t>
  </si>
  <si>
    <t>Påvirkningsfaktor 2</t>
  </si>
  <si>
    <t>Forurensing &gt; Atmosfærisk &gt; Utslipp av klimagasser (CO2), indirekte effekter</t>
  </si>
  <si>
    <t>CO2-innholdet i atmosfæren fører til økt innhold av CO2 i vannmassene</t>
  </si>
  <si>
    <t>Ny</t>
  </si>
  <si>
    <t>Det er ikke kjent at taren påvirkes av forsuring, men konkurrerende alger kan ta opp CO2 mer effektivt som karbonkilde og få et konkurranse fortrinn. Undersøkelser fra Australia har funnet slike effekter, men dette er ikke studert i våre farvann, og det er mulig at dette kun gir et lite bidrag til samvirkende påvirkning.</t>
  </si>
  <si>
    <t>Påvirkningsfaktor 3</t>
  </si>
  <si>
    <t>Forurensing &gt; I vann &gt; Næringssalter og organiske næringsstoffer</t>
  </si>
  <si>
    <t>Tilførsler av næringssalter med Kyststrømmen, fra elver/avrenning landbruk og fra andre regionale og lokale kilder som befolkning.</t>
  </si>
  <si>
    <t>Rask reduksjon (&gt; 20 % over 10 år)</t>
  </si>
  <si>
    <t xml:space="preserve">Kystvannet i Skagerrak har hatt dårlig status over lang tid, med tilførsler fra nære og fjerne kilder. I Nordsjøen er det stor økning i tilførsler fra fiskeoppdrett. Kraftig vekst av trådformete alger om sommeren er et kjent tegn på høye næringskonsentrasjoner. Tilførsler fra Norske kilder innen regionene er beregnet og rapportert i TEOTIL rapporter årlig, men de langtransporterte kildene er ikke beregnet der. </t>
  </si>
  <si>
    <t>Påvirkningsfaktor 4</t>
  </si>
  <si>
    <t>Klimatiske endringer &gt; nedbør</t>
  </si>
  <si>
    <t xml:space="preserve">Endringer i avrenning som følge av klimaendringer og endringer i organiske levende og døde partikler i vannmassene fører til mørkere vann og redusert lysenergi (og fotosyntese). </t>
  </si>
  <si>
    <t>Formørkning av havet vil føre til redusert nedre voksegrense for sukkertare</t>
  </si>
  <si>
    <t>Påvirkningsfaktor 5</t>
  </si>
  <si>
    <t>Påvirkning fra stedegne arter &gt; Konkurrenter</t>
  </si>
  <si>
    <t>Begroing av mosdyr (Bryozoa), hydroider, tunikater og særlig trådformete alger på sukkertarens blad, samt begroing av konkurrerende alger på bunnen hindrer lystilgang for fotosyntese og fører til at bladet brekker opp. Begroing på bunnen vil hindre nytt nedslag og rekruttering av sukkertaren som trenger fast fjell eller stein for å feste seg. Begroingen akkumulerer slam som er ytterligere negativt for rekruttering av tare.</t>
  </si>
  <si>
    <t>En observert kraftig vekst av trådformete, filamentøse alger kan danne matter som stjeler lys fra tarebladene. Det kan være vanskelig å vurdere om de vokser på sukkertarens blad eller om de vokser på bunnen og derfra dekker over sukkertaren. I den senere tid har oppdrett av sukkertare fått erfare at tarebladene blir begrodd og tarene dør utover sommeren, noe som forsterker inntrykket av hvor alvorlig begroing er for sukkertarens dødelighet. Det er særlig tette matter med kortvokste buskete rødalger som samler sedimenter og hindrer nyetablering av sukkertare.</t>
  </si>
  <si>
    <t>Påvirkningsfaktor 6</t>
  </si>
  <si>
    <t>Forurensing &gt; I vann &gt; Andre</t>
  </si>
  <si>
    <t>Et lag med sediment (nedslamming) av bunnen vil hindre rekruttering av sukkertare. Slikt slam har lett for å sedimentere innimellom trådalger og kan også være klebrig pga. organisk materiale og mikroorganismer.</t>
  </si>
  <si>
    <t>Dette fenomenet er mer utbredt i Skagerrak enn på andre deler av kysten, særlig pga. elvetilførsler og moderat vannbevegelse. Muligens bidrar trådalgene ytterligere med partikler, når de dør.</t>
  </si>
  <si>
    <t>Påvirkningsfaktor 7</t>
  </si>
  <si>
    <t>Påvirkning fra stedegne arter &gt; Andre</t>
  </si>
  <si>
    <t>Dette beskrives som at overfiske av topp-predator (som torsk) fører til framvekst av mindre predatorer (små fisk og krabber) som beiter på mindre herbivore invertebrater. Redusert beiting favoriserer de trådformete algene som er de mest attraktive for de små herbivore og omnivore invertebratene (snegl, amfipoder, isopoder).</t>
  </si>
  <si>
    <t>Ukjent</t>
  </si>
  <si>
    <t>Det finnes indikasjoner fra Norge og gode eksempler fra naboland (f.eks. Sverige).</t>
  </si>
  <si>
    <t>Påvirkningsfaktor 8</t>
  </si>
  <si>
    <t>Påvirkning på habitat &gt; Habitatpåvirkning i marine miljø &gt; Marin akvakultur</t>
  </si>
  <si>
    <t xml:space="preserve">Fiskeoppdrett overlapper sjelden fysisk med sukkertareskogene i Skagerrak, men i Nordsjøen er tradisjonelt fiskeoppdrett utbredt. Tareoppdrett er på vei til å bli en stor næring, men har antageligvis liten innvirkning på ville populasjoner. </t>
  </si>
  <si>
    <t>Majoriteten av forekomstarealet påvirkes (50-90%)</t>
  </si>
  <si>
    <t>Langsom, men signifikant, reduksjon (&lt; 20% over 10 år)</t>
  </si>
  <si>
    <t>Fiskeoppdrett skiller ut organisk materiale og næringssalter</t>
  </si>
  <si>
    <t>Påvirkningsfaktor 9</t>
  </si>
  <si>
    <t>Påvirkning fra stedegne arter &gt; Påvirker habitatet</t>
  </si>
  <si>
    <t xml:space="preserve">Beiting av kråkebollen Gracilechinus acutus (tidligere: Echinus acutus) </t>
  </si>
  <si>
    <t>Minoriteten av forekomstarealet påvirkes (&lt;50%)</t>
  </si>
  <si>
    <t>Et relativt nytt fenomen som har oppstått i enkelte fjorder på Vestlandet</t>
  </si>
  <si>
    <t>Samspill mellom påvirkningsfaktorer</t>
  </si>
  <si>
    <t>Det er sannsynlig at disse faktorene samvirker i negativ retning for sukkertaren. Næringssalter (eutrofiering) utover sommeren vil sammen med redusert beiting fra små herbivore invertebrater føre til økt begroing på tarebladet. Flere av trådalgene blir også begunstiget av høyere temperatur og vil også bli favorisert med mer CO2 som karbon-kilde. Ved både begroing og formørking av vannmassene vil lystingangen til tarebladene reduseres og dermed fotosyntese svekkes, og ved økende temperatur vil tarens respirasjon øke. Taren vil dø når respirasjonen blir høyere enn fotosysntesen. Selv om temperaturene  sjelden overstiger eller er nær den dødelige grensen for hva sukkertare tåler (dette skjer  kun nær overflaten i varme somre), vil en økende temperatur og økende respirasjon bidra til økende dødelighet av taren sammen med de andre faktorene.</t>
  </si>
  <si>
    <t>Slike "multiple stressors" er gjenstand for stor forskningsmessig interesse, men man er ikke kommet langt i god dokumentasjon. Dette samspillet vil rangeres i styrke over de andre. Det kan i noen tilfeller hende at påvirkningsfaktorer kan virke antagonistisk, men slik som forklart i beskrivelsen tyder nåværende kunnskap på at disse vil virke synergistisk og da forsterke hverandre i negativ retning for sukkertaren. Det er også flere ulikheter i miljø og påvirkninger mellom Skagerrak og andre regioner slik at  forskningsinnsats kan rettes inn mot de problemene som antaes størst for Skagerrak.</t>
  </si>
  <si>
    <t xml:space="preserve">Ned ett nivå på Rødlista fra dagens kategori. For alternative hovedmål, se manual.  </t>
  </si>
  <si>
    <t>Hovedmål (rødlistestatus 2035)</t>
  </si>
  <si>
    <t>Rødlistestatus forkortelse</t>
  </si>
  <si>
    <t>VU</t>
  </si>
  <si>
    <t>Det vil være et mål å snu trenden ved å bedre vannkvalitet slik at sukkertare kan oppnå en bedre tilstand i framtiden. Naturtypen vil allikevel være i en redusert tilstand, og det er vanskelig å se bort fra klimapåvirkning (temperaturendring, formørkning, nedslamming), slik at naturtypen vil fortsatt være truet, men status kan bli en forbedring.</t>
  </si>
  <si>
    <t>Delmål</t>
  </si>
  <si>
    <t>Mål for naturtypen</t>
  </si>
  <si>
    <t>Naturtype-egenskap</t>
  </si>
  <si>
    <t>Målsetting per 2035 (hva må til)</t>
  </si>
  <si>
    <t>Nullalternativ per 2035</t>
  </si>
  <si>
    <t>Delmål 1</t>
  </si>
  <si>
    <t>Totalareal</t>
  </si>
  <si>
    <t>&lt; 30 % arealtap i perioden 1995-2035</t>
  </si>
  <si>
    <t>&gt; 30 % arealtap i perioden 1995-2035</t>
  </si>
  <si>
    <t xml:space="preserve">Siden det er beskrevet flere samvirkende faktorer er det vanskelig med dagens kunnskap å vite hvem eller hvilke faktorer som må reduseres, men det er sannsynlig at flere bør reduseres til under et visst nivå siden de samvirker. Siden utvikling i klimarelaterte påvirkninger  antas å gradvis øke, vil nullalternativet per 2035 synes å kunne bli en dårligere kategori i forhold til helt restituert, eller fortsatt NT sammenliknet med i dag. Siden flere lokaliteter har vist bedring siden 2005 er det mulig å opprettholde samme kategori, og det er i alle fall sannsynlig med fortsatt store forekomster i ytre strøk av utbredelsesområdet der det er bedre vannkvalitret, vannbevegelse og en temperatur (i alle fall på litt dypere vann) som ikke overstiger kritiske nivåer. Det er vist fra andre land at omfattende rensing som forbedrer vannkvalitet (eutrofi, partikler) kan føre til klare forbedringer av tilstanden til bunnvegetasjon. </t>
  </si>
  <si>
    <t>Delmål 2</t>
  </si>
  <si>
    <t>Tilstandsreduksjon</t>
  </si>
  <si>
    <t>Degradering &lt; 30 % av arealet</t>
  </si>
  <si>
    <t>&gt; 30 % av arealet degradert</t>
  </si>
  <si>
    <t xml:space="preserve">Estimering av areal og arealreduksjon er en mulig måte å beskrive positiv eller negativ utvikling av naturtypen. Siden det er store kystavstander og relativt få punktobservasjoner i forhold til det store potensielle arealet, vil en modellering ha store usikkerheter. Det er imidlertid mulig å bedre tilstanden for individene av sukkertare ved å rense kystvannet for næringssalter og partikler slik at påvekst og forhold for konkurrerende organismer reduseres. </t>
  </si>
  <si>
    <t>Delmål 3</t>
  </si>
  <si>
    <t>Estimat basert på rødlista</t>
  </si>
  <si>
    <t>Tid til naturtypen utgår/endrer status uten tiltak</t>
  </si>
  <si>
    <t>Usikkerhet</t>
  </si>
  <si>
    <t>Usikkert, men vil sannsynligvis ikke endre status dramatisk de følgende år.</t>
  </si>
  <si>
    <t xml:space="preserve">Siden tilstanden til sukkertare kan variere fra år til år, kan naturtypen endre status fra år til år, også til det bedre som vi har noen eksempler på. Siden de konkurrerende trådalgene er kortlevde vil ny plass til rekrutter frigis hver vinter, og sukkertare sprer sporene sine om vinteren. Sukkertaren som finner et substrat å etablere seg på avhenger  av  overlevelse gjennom sommeren. Imidlertid er det mange piler som peker i en retning der staturs på lang sikt (&gt; 10 år) vil forverres. Dette begrunnes i observasjoner der sukkertareforekomster svekkes og forsvinner i løpet av juli og august tilsynelatende pga. begroing, og at også stortare som lever under bedre betingelser også har blitt begrodd de siste årene. Både nasjonalt, på Europeisk skala og ellers der tareskoger vokser har det vært sannsynlig at økende havtemperatur og eutrofiering sammen er viktigste årsak til dette, og særlig klimarelaterte trender er vanskelig å snu. </t>
  </si>
  <si>
    <t>Tiltaksanalyse</t>
  </si>
  <si>
    <t>Tiltak</t>
  </si>
  <si>
    <t>Tiltak (navn på tiltak)</t>
  </si>
  <si>
    <t>Type tiltak (avdempende eller kompenserende)</t>
  </si>
  <si>
    <t>Tiltakskategori</t>
  </si>
  <si>
    <t>Påvirkningsfaktor</t>
  </si>
  <si>
    <t>Beskrivelse av tiltak</t>
  </si>
  <si>
    <t>Tiltaksinformasjon for kostnadsberegninger</t>
  </si>
  <si>
    <t>Sikkerhet i tiltaksinformasjon</t>
  </si>
  <si>
    <t>Samvirking med andre tiltak</t>
  </si>
  <si>
    <t>Tilleggseffekter (se manual)</t>
  </si>
  <si>
    <t>Kostnad (Menon fyller inn)</t>
  </si>
  <si>
    <t>Kostnadsusikkerhet</t>
  </si>
  <si>
    <t>Nye tiltak</t>
  </si>
  <si>
    <t>(Se manual for mer info)</t>
  </si>
  <si>
    <t>(Erstatt teksten i cellene)</t>
  </si>
  <si>
    <t>(Velg fra nedtrekksmeny)</t>
  </si>
  <si>
    <t xml:space="preserve">Truede arter og naturtyper (+ /-) </t>
  </si>
  <si>
    <t>Økosystemtjenester (+ /-)</t>
  </si>
  <si>
    <t>Fremmede arter (+ /-)</t>
  </si>
  <si>
    <t>Andre påvirkninger (+ /-)</t>
  </si>
  <si>
    <t>Tiltak 1</t>
  </si>
  <si>
    <t>Redusere utslipp fra kommunalt avløp og avløp i spredt bebyggelse</t>
  </si>
  <si>
    <t>avdempende</t>
  </si>
  <si>
    <t>Andre tiltak</t>
  </si>
  <si>
    <t>Rense kommunalt avløpsvann, redusere mengden (og rense) overvann, forbud mot septiktømming</t>
  </si>
  <si>
    <t>Hele kysten i regionen</t>
  </si>
  <si>
    <t>TEOTIL basen beskriver alle tilførsler fra nasjonale kilder, så kan man finne hva som monner mest.</t>
  </si>
  <si>
    <t>https://www.regjeringen.no/contentassets/7e80a758716344cbbb97adc5c7c27f18/t-1571b.pdf</t>
  </si>
  <si>
    <t>50-75%</t>
  </si>
  <si>
    <t>Det ser ikke ut til at begrensete tiltak med å fjerne næringssalter er tikstrekkelig alene, så mulig mer effektivt i samvirke med andre tiltak. Effekten av næringssalter interagerer med klimaeffekter (eks. økt havtemperatur) som det er vanskelig å gjøre tiltak mot på kort sikt</t>
  </si>
  <si>
    <t>+</t>
  </si>
  <si>
    <t xml:space="preserve">Tiltaket tar sikte på å få tilbake en sunn tareskog med høyt biologisk mangfold, med naturlig artssammensetning.
</t>
  </si>
  <si>
    <t>Kostnadene er ukjente</t>
  </si>
  <si>
    <t>Tiltak 2</t>
  </si>
  <si>
    <t>Redusere avrenning fra jordbruket</t>
  </si>
  <si>
    <t>3,4,5,6</t>
  </si>
  <si>
    <t>Tilskudd til miljøtiltak i jordbruket (SMIL), opprettholde vegetasjon som motvirker avrenning og reduserer bekke- og elveløpserosjon, endre praksis med høstpløying, etablere fangdammer</t>
  </si>
  <si>
    <t>Gjelder særlig Skagerrakkysten</t>
  </si>
  <si>
    <t>TEOTIL</t>
  </si>
  <si>
    <t>Samme som over</t>
  </si>
  <si>
    <t>Tiltak 3</t>
  </si>
  <si>
    <t>Redusere utslipp fra fiskeoppdrett (i Nordsjøen)</t>
  </si>
  <si>
    <t>kompenserende</t>
  </si>
  <si>
    <t>Nye havgående og spesielt lukkete oppdrettsformer har blitt foreslått som tiltak for å begrense flere problemer, og vil også være et tiltak for å redusere utslipp fra fisken.</t>
  </si>
  <si>
    <t>Fiskeoppdrett er aktuelt kun for Nordsjøen</t>
  </si>
  <si>
    <t>Data om akvakultur er tilgjengelig hos Fiskeridirektoratets database-tjenester</t>
  </si>
  <si>
    <t>Tiltakene vil være mest aktuelle iområder med fjorder/beskyttede områder, med høy tetthet av anlegg</t>
  </si>
  <si>
    <t>Tiltak 4</t>
  </si>
  <si>
    <t>Ivareta høytrofiske fiskepopulasjoner</t>
  </si>
  <si>
    <t>Restaurere</t>
  </si>
  <si>
    <t>5,7,9</t>
  </si>
  <si>
    <t>Vern av arter (f.eks. kysttorsk) gjennom fiskerestriksjoner (inkludert fritids- og kommersiell fiske) og opprettelse av marine verneområder</t>
  </si>
  <si>
    <t>Gjelder hele Skagerrak og fjordsystemer i Nordsjøen</t>
  </si>
  <si>
    <t>Krever ikke noe utstyr (snarere tvert imot :-))</t>
  </si>
  <si>
    <t>Forby / regulere fiske og sørge for at denne informasjonen når bredt ut. Må følges opp ved oppsyn.</t>
  </si>
  <si>
    <t>25-50%</t>
  </si>
  <si>
    <t>Tiltaket vil samvariere med en rekke andre tiltak (e.g. reduserte næringssaltkonsentrasjoner)</t>
  </si>
  <si>
    <t>Ved å øke populasjoner av topp-predatorer som kysttorsk, vil man få en positiv effekt på sukkertaren, via trofiske kaskader. Tiltak for å øke topp-predator-bestander vil også virke positivt på evt. forekomster av kråkeboller (relevant kun for deler av Nordsjøen).</t>
  </si>
  <si>
    <t>Tiltak 5</t>
  </si>
  <si>
    <t>Transplantering/utplanting av tareplanter</t>
  </si>
  <si>
    <t>Transplantere eller så ut (grønn grus) sukkertareplanter i påvirkede områder</t>
  </si>
  <si>
    <t>Små begrensede flater i regionen</t>
  </si>
  <si>
    <t>Dyrkingsanlegg i laboratorium, utsetting via båt.</t>
  </si>
  <si>
    <t>https://www.nature.com/articles/s41598-020-60553-x</t>
  </si>
  <si>
    <t>0-25%</t>
  </si>
  <si>
    <t>Helt avgjørende for suksess er å fjerne andre mer dominerende påvirkningsfaktorer (som eutrofi/næringssalter)</t>
  </si>
  <si>
    <t xml:space="preserve">Dette er en metode som er avhengig av at den bakenforliggende årsaken til at taren var borte i første omgang, også blir redusert. Man vet at sukkertaren har god spredningsevne, så hvorvidt det i det hele tatt er nødvendig å gjøre slike tiltak for å spre sukkertare er tvilsomt. </t>
  </si>
  <si>
    <t>Igangsatte tiltak</t>
  </si>
  <si>
    <t xml:space="preserve">Avløp blir renset mange steder i Oslofjorden, men dette er ikke tilstrekkelig </t>
  </si>
  <si>
    <t>Bønder blir oppfordret og "belønnet" for å gjøre endringer i sin jordbruksaktivitet, men dette er ikke tilstrekkelig</t>
  </si>
  <si>
    <t>Det er blitt opprettet en del marine verneområder og områder med fiskerestriksjoner, særlig knyttet til Oslofjorden og Skagerrak, men foreløpig ikke tilstrekkelig</t>
  </si>
  <si>
    <t>50-75% måloppnåelse; 75-85% måloppnåelse; 85-95% måloppnåelse; 95-100% måloppnåelse, les mer i manualen</t>
  </si>
  <si>
    <t>Måloppnåelse hvis gjennomført alene</t>
  </si>
  <si>
    <t>Sannsynlighet for måloppnåelse</t>
  </si>
  <si>
    <t>Kommentar</t>
  </si>
  <si>
    <t>Delmål x</t>
  </si>
  <si>
    <t>Sannsynligvis vil ingen enkeltstående tiltak gi måloppnåelse, altså trenger man tiltakspakker</t>
  </si>
  <si>
    <t>75-85% måloppnåelse; 85-95% måloppnåelse; 95-100% måloppnåelse, les mer i manualen.</t>
  </si>
  <si>
    <t>Kostnad</t>
  </si>
  <si>
    <t>Usikkerhet kostnad (Menon fyller inn)</t>
  </si>
  <si>
    <t>Tiltakspakke 1 (Skagerrak)</t>
  </si>
  <si>
    <t>85-95%</t>
  </si>
  <si>
    <t>Her vil redusert næringstilførsel og mindre partikler i vannmassene og på bunnen kunne gi bedre betingelser for økt vekst og nyrekruttering av sukkertare, og sukkertare vil ha bedre betingelser for å kunne konkurere med framvekst av trådalger. Dette vil kreve store ressurser i rensing for å få til en forbedring av tilstanden til en naturtype som har potensiell utbredelse langs størsteparten av kysten fra overflata og ned til 15+ m dyp. Databasen TEOTIL vil gi informasjon om lokalitet til tilførsler på årsbasis og vil være oppdatert for å sette inn de mest virksome reduksjoner i tilførsler. Som nevnt vil en del mindre tiltak kun gi begrenset effekt både i tid og rom og er således ikke aktuelt for å få til en større forbedring. Tiltak som gir bedre lysforhold og som øker konkurransefortrinn for sukkertare (reduserte nærings og partikkelforhold om sommeren) vil kunne virke positivt selv om andre faktorer (som klimarelaterte) virker negativt inn. Temperaturøkningen vil i alle fall ha mindre direkte påvirkning på den delen av bestanden som lever dypest og lengst nord.</t>
  </si>
  <si>
    <t>Tiltakspakke 2 (Nordsjøen)</t>
  </si>
  <si>
    <t>Fylles ut hvis en ikke er i stand til å foreslå tiltak, eller ikke er i stand til å foreslå en tiltakspakke der sannsynligheten for å innfri hovedmålet er større enn 75%</t>
  </si>
  <si>
    <t>Kunnskapsinnhenting</t>
  </si>
  <si>
    <t>I begge tilfeller skal det foreslås, hvis mulig, ett eller flere tiltak/prosjekter. Les mer i manualen.</t>
  </si>
  <si>
    <t>Tiltak/prosjekt</t>
  </si>
  <si>
    <t>Navn</t>
  </si>
  <si>
    <t>Kunnskapshull - kategori</t>
  </si>
  <si>
    <t>Kunnskapshull - beskrivelse</t>
  </si>
  <si>
    <t>Innhold</t>
  </si>
  <si>
    <t>Prosjekt 1</t>
  </si>
  <si>
    <t>Teste tiltakspakke 1 (Skagerrak) og 2 (Nordsjøen)</t>
  </si>
  <si>
    <t>Kunnskap om virkning (og spesielt samvirkning) av de ulike tiltakene</t>
  </si>
  <si>
    <t xml:space="preserve">Det er manglende kunnskap om virkning og samvirkning av tiltakene på naturtypen. Hvis økosystemet har vippet over i en redusert tilstand, kan det kreve stor innsats å vippe det tilbake til naturtilstand. Dette betyr at man må redusere påvirkning til meget lavt nivå for å få bort trådalger og få sukkertare tilbake. </t>
  </si>
  <si>
    <t>Det vil kreve en stor innsats med godt designete undersøkelser og eksperimenter under kontrollerte forhold i lab (mesocosm) og felt, og gjerne med mulighet for å manipulere med påvirkningsfaktorene. Det må søkes etter områder med ulike grader av  påvirkningsfaktorer for å teste effekter. Dette ansees for komplisert, men overvåking viser variasjon i påvirkning innen regioner som kan være retningslinjer for design av undersøkelser.</t>
  </si>
  <si>
    <t xml:space="preserve">På de områder der sukkertare rekrutterer om våren, men blir overgrodd i løpet av sommeren er det sannsynlig at tiltakspakken vil kunne ha effekt ved at både konkurrenter reduseres og vokseforhold for sukkertaren blir bedre. Hysteresis forklares ved at effekter ikke inntrer om man reduserer påvirkningsfaktor til det nivået som skapte problemet, men at man må redusere påvirkningsfaktoren til et mye lavere nivå før man kan oppnå endring. Dette er ikke undersøkt eller dokumentert for norske forhold, men studier fra utlandet viser at dette kan ha en effekt. </t>
  </si>
  <si>
    <t>Prosjekt 2</t>
  </si>
  <si>
    <t>Studere samvirkning av påvirkningsfaktorer</t>
  </si>
  <si>
    <t>Påvirkningsfaktorer</t>
  </si>
  <si>
    <r>
      <t>Det er sannsynlig at flere enn to påvirkningsfaktorer virker forsterkende og bidrar til reduksjon av naturtypen</t>
    </r>
    <r>
      <rPr>
        <sz val="11"/>
        <color rgb="FFFF0000"/>
        <rFont val="Calibri"/>
        <family val="2"/>
        <scheme val="minor"/>
      </rPr>
      <t>, men dette er dårlig kjent. Bortsett fra påvirkningsfaktor 9 som er fatal der kråkebollene forekommer, er det mulig at de andre faktorene eller flere av disse kan virke forsterkende negativt på naturtypen. Jo flere faktorer som påvirker i samme retning jo mer komplisert blir det å påvise årsakssammenhenger.</t>
    </r>
  </si>
  <si>
    <t>Å påvise synergieffekter fra flere enn to (og kanskje langt flere enn to) er vanskelig i ett eksperiment, men ved flere eksperimenter der noen faktorer kan testes enkeltvis og sammen, vil dette sammen med nye modeller og teknikker kunne avdekke slike forhold. Det er vanskelig å komme med konkrete forslag.</t>
  </si>
  <si>
    <t xml:space="preserve">Det bør etableres forskningsprosjekter for å øke forståelsen for multiple påvirkningsfaktorer, og hvordan disse påvirker naturtypen negativt. Her vil også klima spille inn, men det ansees ikke relevant å foreslå tiltak for å snu utviklingen i oppvarming av havet. Foreløpig ligger temperaturen på Nordsjøen under det som er letal temperatur for sukkertare, og særlig i de dypere deler av leveområdet vil sommertemperatur ligge under det som nærmer seg skadelig. Imidlertid er klimaendringer mest positiv for de algene som konkurrerer ut sukkertaren. </t>
  </si>
  <si>
    <t>Oppsummerende anbefaling</t>
  </si>
  <si>
    <t>Anbefalt tiltakspakke</t>
  </si>
  <si>
    <t>Vi anbefaler å sette i verk tiltakspakke 1 og 2</t>
  </si>
  <si>
    <t>Begrunnelse</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</si>
  <si>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</si>
  <si>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</si>
  <si>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</si>
  <si>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</si>
  <si>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</si>
  <si>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</si>
  <si>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</si>
  <si>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</si>
  <si>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</si>
  <si>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</si>
  <si>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</si>
  <si>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</si>
  <si>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</si>
  <si>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</si>
  <si>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</si>
  <si>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</si>
  <si>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</si>
  <si>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</si>
  <si>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</si>
  <si>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</si>
  <si>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</si>
  <si>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</si>
  <si>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</si>
  <si>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</si>
  <si>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</si>
  <si>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</si>
  <si>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</si>
  <si>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</si>
  <si>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</si>
  <si>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</si>
  <si>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</si>
  <si>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</si>
  <si>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</si>
  <si>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</si>
  <si>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</si>
  <si>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</si>
  <si>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</si>
  <si>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</si>
  <si>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</si>
  <si>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</si>
  <si>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</si>
  <si>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</si>
  <si>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</si>
  <si>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</si>
  <si>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</si>
  <si>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</si>
  <si>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</si>
  <si>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</si>
  <si>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</si>
  <si>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</si>
  <si>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</si>
  <si>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</si>
  <si>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</si>
  <si>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</si>
  <si>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</si>
  <si>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</si>
  <si>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</si>
  <si>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</si>
  <si>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</si>
  <si>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</si>
  <si>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</si>
  <si>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</si>
  <si>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</si>
  <si>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</si>
  <si>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t>
  </si>
  <si>
    <t>Så detaljert som mulig der det er relevant for tiltakskostnadene (aktiviteter og konsekvenser). Areal, lengder er ofte viktig, samt frekvens</t>
  </si>
  <si>
    <t>Sikkerhetskategorier</t>
  </si>
  <si>
    <t>75-100%</t>
  </si>
  <si>
    <t>Se eksempel nederst</t>
  </si>
  <si>
    <t>Tiltakspakke 1</t>
  </si>
  <si>
    <t>Tiltakspakke 2</t>
  </si>
  <si>
    <t>Kategorier for å karakterisere tiltakets (tiltakspakkens) effekt på den enkelte påvirkningsfaktors negative påvirkning.</t>
  </si>
  <si>
    <t>Netto omfang (Kombinert effekt av påvirkningsfaktor og tiltak)</t>
  </si>
  <si>
    <t>Netto styrke (Kombinert effekt av påvirkningsfaktor og tiltak)</t>
  </si>
  <si>
    <t>Karakterisering av tiltakets effekt på påvirkningsfaktorens omfang og/eller styrke</t>
  </si>
  <si>
    <t>Ingen effekt</t>
  </si>
  <si>
    <t>Ingen del av forekomstarealet påvirkes</t>
  </si>
  <si>
    <t>Ingen reduksjon</t>
  </si>
  <si>
    <t>Reduserer påvirkningsfaktorens negative effekt på naturtypens forekomst og tilstand</t>
  </si>
  <si>
    <t>Forekomstarealet øker langsomt (&lt; 10% over 10 år)</t>
  </si>
  <si>
    <t>Rask reduksjon i forekomstareal (&gt; 20% over 10 år)</t>
  </si>
  <si>
    <r>
      <t>Tiltaket (</t>
    </r>
    <r>
      <rPr>
        <b/>
        <sz val="11"/>
        <rFont val="Calibri"/>
        <family val="2"/>
        <scheme val="minor"/>
      </rPr>
      <t>velg en av</t>
    </r>
    <r>
      <rPr>
        <sz val="11"/>
        <rFont val="Calibri"/>
        <family val="2"/>
        <scheme val="minor"/>
      </rPr>
      <t xml:space="preserve">) </t>
    </r>
    <r>
      <rPr>
        <b/>
        <sz val="11"/>
        <rFont val="Calibri"/>
        <family val="2"/>
        <scheme val="minor"/>
      </rPr>
      <t>overkompenserer for/fjerner/reduserer</t>
    </r>
    <r>
      <rPr>
        <sz val="11"/>
        <rFont val="Calibri"/>
        <family val="2"/>
        <scheme val="minor"/>
      </rPr>
      <t xml:space="preserve"> påvirkningsfaktorens negative effekt på naturtypens forekomst </t>
    </r>
    <r>
      <rPr>
        <b/>
        <sz val="11"/>
        <rFont val="Calibri"/>
        <family val="2"/>
        <scheme val="minor"/>
      </rPr>
      <t>og/eller</t>
    </r>
    <r>
      <rPr>
        <sz val="11"/>
        <rFont val="Calibri"/>
        <family val="2"/>
        <scheme val="minor"/>
      </rPr>
      <t xml:space="preserve"> tiltaket (velg en av) </t>
    </r>
    <r>
      <rPr>
        <b/>
        <sz val="11"/>
        <rFont val="Calibri"/>
        <family val="2"/>
        <scheme val="minor"/>
      </rPr>
      <t>overkompenserer for/fjerner/reduserer</t>
    </r>
    <r>
      <rPr>
        <sz val="11"/>
        <rFont val="Calibri"/>
        <family val="2"/>
        <scheme val="minor"/>
      </rPr>
      <t xml:space="preserve"> påvirkningsfaktorens negative effekt på naturtypens tilstand</t>
    </r>
  </si>
  <si>
    <r>
      <t>Ikke relevant (</t>
    </r>
    <r>
      <rPr>
        <b/>
        <sz val="11"/>
        <color theme="1"/>
        <rFont val="Calibri"/>
        <family val="2"/>
        <scheme val="minor"/>
      </rPr>
      <t>gi forklaring hvorfor</t>
    </r>
    <r>
      <rPr>
        <sz val="11"/>
        <color theme="1"/>
        <rFont val="Calibri"/>
        <family val="2"/>
        <scheme val="minor"/>
      </rPr>
      <t>)</t>
    </r>
  </si>
  <si>
    <t>Omfangskategorier</t>
  </si>
  <si>
    <t>Styrkekategorier</t>
  </si>
  <si>
    <t>Kategorier for netto omfang</t>
  </si>
  <si>
    <t>Kategorier for netto styrke</t>
  </si>
  <si>
    <t>Hele forekomstarealet påvirkes ( &gt; 90%)</t>
  </si>
  <si>
    <t>Kun historisk</t>
  </si>
  <si>
    <t>Opphørt</t>
  </si>
  <si>
    <t>Ubetydelig reduksjon</t>
  </si>
  <si>
    <t>Majoriteten av forekomstarealet påvirkes (fortsatt &gt; 50%) men likevel et betydelig redusert omfang (20 - 40% reduksjon)</t>
  </si>
  <si>
    <t>Ubetydelig del av forekomstarealet påvirkes</t>
  </si>
  <si>
    <t>Majoriteten av forekomstarealet påvirkes (fortsatt &gt; 50%) men likevel et noe redusert omfang (&lt; 20% reduksjon)</t>
  </si>
  <si>
    <t>Kun i fremtid</t>
  </si>
  <si>
    <t>Minoriteten av forekomstarealet påvirkes (fortsatt &lt; 50%) men med en betydelig reduksjon i omfang (20 - 40% reduksjon)</t>
  </si>
  <si>
    <t>Forekomstarealet øker raskt (&gt; 10% over 10 år)</t>
  </si>
  <si>
    <t>Minoriteten av forekomstarealet påvirkes (fortsatt &lt; 50%) men med noe reduksjon i omfang (&lt; 20% reduksjon)</t>
  </si>
  <si>
    <t>EKSEMPEL</t>
  </si>
  <si>
    <t>Tiltakspakke 1 (Tiltak 1 og 2 sammen)</t>
  </si>
  <si>
    <t>Karakterisering av tiltakspakkens samla effekt på påvirkningsfaktorens omfang og/eller styrke</t>
  </si>
  <si>
    <t>Historisk</t>
  </si>
  <si>
    <t>Ikke relevant (Påvirkningsfaktor historisk)</t>
  </si>
  <si>
    <t>Fjerner påvirkningsfaktorens effekt på naturtypens tilstand</t>
  </si>
  <si>
    <t>Forekomstarealet påvirkes ikke</t>
  </si>
  <si>
    <t>Opphørt (kan inntreffe igjen)</t>
  </si>
  <si>
    <t>Reduksjon av omfang</t>
  </si>
  <si>
    <t>Tabell x Fylkesvis oversikt over antall lokaliteter med verdi A, B og C (naturbasedata) og antall lokaliteter kartlagt etter Artskart. Sukkertare har ikke blitt kartlagt i Nasjonalt program eller andre programmer, så det finnes ikke data på sukkertare i Naturbase inndelt etter A, B og C-verdi. Det finnes heller ikke funn av sukkertare i NiN-data.</t>
  </si>
  <si>
    <t xml:space="preserve">Datagrunnlag for "Sukkertareskog Sør" </t>
  </si>
  <si>
    <r>
      <t>Naturbase: Sukkertare</t>
    </r>
    <r>
      <rPr>
        <sz val="11"/>
        <rFont val="Calibri"/>
        <family val="2"/>
        <scheme val="minor"/>
      </rPr>
      <t xml:space="preserve"> (fikk 13 treff på sukkertare i Naturbase, men ingen inndelt etter A, B eller C-verdi)</t>
    </r>
  </si>
  <si>
    <r>
      <t>NiN-data: Sukkertare</t>
    </r>
    <r>
      <rPr>
        <sz val="11"/>
        <rFont val="Calibri"/>
        <family val="2"/>
        <scheme val="minor"/>
      </rPr>
      <t xml:space="preserve"> (ingen treff)</t>
    </r>
  </si>
  <si>
    <r>
      <t>Artskart: Sukkertare</t>
    </r>
    <r>
      <rPr>
        <sz val="11"/>
        <rFont val="Calibri"/>
        <family val="2"/>
        <scheme val="minor"/>
      </rPr>
      <t xml:space="preserve"> (1609 treff)</t>
    </r>
  </si>
  <si>
    <t>Naturbase</t>
  </si>
  <si>
    <t>NiN-data</t>
  </si>
  <si>
    <t>Totalt polygoner</t>
  </si>
  <si>
    <t xml:space="preserve">Overlappende polygon mellom NiN-data og Naturbasedata </t>
  </si>
  <si>
    <t>Antall lokaliteter Artskart</t>
  </si>
  <si>
    <t>Fylker</t>
  </si>
  <si>
    <t xml:space="preserve">A-verdi </t>
  </si>
  <si>
    <t>B-verdi</t>
  </si>
  <si>
    <t>C-verdi</t>
  </si>
  <si>
    <t>Totalt 
(A-, B-, C-verdi)</t>
  </si>
  <si>
    <t>NNF</t>
  </si>
  <si>
    <t>NiN (2.0)</t>
  </si>
  <si>
    <t>Akershus</t>
  </si>
  <si>
    <t>Aust-Agder</t>
  </si>
  <si>
    <t>Buskerud</t>
  </si>
  <si>
    <t>Finnmark</t>
  </si>
  <si>
    <t>Hedmark</t>
  </si>
  <si>
    <t>Hordaland</t>
  </si>
  <si>
    <t>Møre og Romsdal</t>
  </si>
  <si>
    <t>Nordland</t>
  </si>
  <si>
    <t>Oppland</t>
  </si>
  <si>
    <t>Oslo</t>
  </si>
  <si>
    <t>Rogaland</t>
  </si>
  <si>
    <t>Sogn og Fjordane</t>
  </si>
  <si>
    <t>Telemark</t>
  </si>
  <si>
    <t>Troms</t>
  </si>
  <si>
    <t>Nord-Trøndelag</t>
  </si>
  <si>
    <t>Sør-Trøndelag</t>
  </si>
  <si>
    <t>Vest-Agder</t>
  </si>
  <si>
    <t>Vestfold</t>
  </si>
  <si>
    <t>Østfold</t>
  </si>
  <si>
    <t>Totalt</t>
  </si>
  <si>
    <t>Tabell x Oversikt over fylker og kommuner i Sør-Norge (Skagerrak og Nordsjøen) der sukkertareskog forekommer (X) i følge Artskart</t>
  </si>
  <si>
    <t>Artskart: Sukkertare</t>
  </si>
  <si>
    <t>Fylke</t>
  </si>
  <si>
    <t>Kommune</t>
  </si>
  <si>
    <t>Forekommer</t>
  </si>
  <si>
    <t>Bærum</t>
  </si>
  <si>
    <t>X</t>
  </si>
  <si>
    <t>Frogn</t>
  </si>
  <si>
    <t>Nesodden</t>
  </si>
  <si>
    <t>Nordre Follo</t>
  </si>
  <si>
    <t>Vestby</t>
  </si>
  <si>
    <t>Arendal</t>
  </si>
  <si>
    <t>Grimstad</t>
  </si>
  <si>
    <t>Lillesand</t>
  </si>
  <si>
    <t>Risør</t>
  </si>
  <si>
    <t>Tvedestrand</t>
  </si>
  <si>
    <t>Asker</t>
  </si>
  <si>
    <t>Alver</t>
  </si>
  <si>
    <t>Askøy</t>
  </si>
  <si>
    <t>Austevoll</t>
  </si>
  <si>
    <t>Austrheim</t>
  </si>
  <si>
    <t>Bergen</t>
  </si>
  <si>
    <t>Bjørnafjorden</t>
  </si>
  <si>
    <t>Bømlo</t>
  </si>
  <si>
    <t>Fedje</t>
  </si>
  <si>
    <t>Fitjar</t>
  </si>
  <si>
    <t>Kvam</t>
  </si>
  <si>
    <t>Kvinnherad</t>
  </si>
  <si>
    <t>Masfjorden</t>
  </si>
  <si>
    <t>Stord</t>
  </si>
  <si>
    <t>Tysnes</t>
  </si>
  <si>
    <t>Ullensvang</t>
  </si>
  <si>
    <t>Øygarden</t>
  </si>
  <si>
    <t>Bokn</t>
  </si>
  <si>
    <t>Eigersund</t>
  </si>
  <si>
    <t>Haugesund</t>
  </si>
  <si>
    <t>Hjelmeland</t>
  </si>
  <si>
    <t>Hå</t>
  </si>
  <si>
    <t>Karmøy</t>
  </si>
  <si>
    <t>Klepp</t>
  </si>
  <si>
    <t>Kvitsøy</t>
  </si>
  <si>
    <t>Randaberg</t>
  </si>
  <si>
    <t>Sandnes</t>
  </si>
  <si>
    <t>Sokndal</t>
  </si>
  <si>
    <t>Sola</t>
  </si>
  <si>
    <t>Stavanger</t>
  </si>
  <si>
    <t>Suldal</t>
  </si>
  <si>
    <t>Utsira</t>
  </si>
  <si>
    <t>Vindafjord</t>
  </si>
  <si>
    <t>Askvoll</t>
  </si>
  <si>
    <t>Aurland</t>
  </si>
  <si>
    <t>Bremanger</t>
  </si>
  <si>
    <t>Gulen</t>
  </si>
  <si>
    <t>Hyllestad</t>
  </si>
  <si>
    <t>Høyanger</t>
  </si>
  <si>
    <t>Kinn</t>
  </si>
  <si>
    <t>Sogndal</t>
  </si>
  <si>
    <t>Solund</t>
  </si>
  <si>
    <t>Bamble</t>
  </si>
  <si>
    <t>Kragerø</t>
  </si>
  <si>
    <t>Porsgrunn</t>
  </si>
  <si>
    <t>Farsund</t>
  </si>
  <si>
    <t>Flekkefjord</t>
  </si>
  <si>
    <t>Kristiansand</t>
  </si>
  <si>
    <t>Lindesnes</t>
  </si>
  <si>
    <t>Lyngdal</t>
  </si>
  <si>
    <t>Færder</t>
  </si>
  <si>
    <t>Holmestrand</t>
  </si>
  <si>
    <t>Horten</t>
  </si>
  <si>
    <t>Larvik</t>
  </si>
  <si>
    <t>Sandefjord</t>
  </si>
  <si>
    <t>Tønsberg</t>
  </si>
  <si>
    <t>Fredrikstad</t>
  </si>
  <si>
    <t>Hvaler</t>
  </si>
  <si>
    <t>Moss</t>
  </si>
  <si>
    <t>Råde</t>
  </si>
  <si>
    <t>Sarpsborg</t>
  </si>
  <si>
    <t>Tabell x Oversikt over fylker og kommuner med sukkertarelokaliteter i følge NIVAs sukkertaremodell (Frigstad m.fl. 2021)</t>
  </si>
  <si>
    <t>Antall</t>
  </si>
  <si>
    <t>Areal</t>
  </si>
  <si>
    <t>Halden</t>
  </si>
  <si>
    <t>Rygge</t>
  </si>
  <si>
    <t>Ås</t>
  </si>
  <si>
    <t>Oppegård</t>
  </si>
  <si>
    <t>Røyken</t>
  </si>
  <si>
    <t>Hurum</t>
  </si>
  <si>
    <t>Svelvik</t>
  </si>
  <si>
    <t>Sande</t>
  </si>
  <si>
    <t>Re</t>
  </si>
  <si>
    <t>Nøtterøy</t>
  </si>
  <si>
    <t>Tjøme</t>
  </si>
  <si>
    <t>Skien</t>
  </si>
  <si>
    <t>Mandal</t>
  </si>
  <si>
    <t>Søgne</t>
  </si>
  <si>
    <t>Kvinesdal</t>
  </si>
  <si>
    <t>Forsand</t>
  </si>
  <si>
    <t>Sauda</t>
  </si>
  <si>
    <t>Tysvær</t>
  </si>
  <si>
    <t>Etne</t>
  </si>
  <si>
    <t>Sveio</t>
  </si>
  <si>
    <t>Jondal</t>
  </si>
  <si>
    <t>Odda</t>
  </si>
  <si>
    <t>Eidfjord</t>
  </si>
  <si>
    <t>Ulvik</t>
  </si>
  <si>
    <t>Granvin</t>
  </si>
  <si>
    <t>Fusa</t>
  </si>
  <si>
    <t>Samnanger</t>
  </si>
  <si>
    <t>Os</t>
  </si>
  <si>
    <t>Sund</t>
  </si>
  <si>
    <t>Fjell</t>
  </si>
  <si>
    <t>Vaksdal</t>
  </si>
  <si>
    <t>Modalen</t>
  </si>
  <si>
    <t>Osterøy</t>
  </si>
  <si>
    <t>Meland</t>
  </si>
  <si>
    <t>Radøy</t>
  </si>
  <si>
    <t>Lindås</t>
  </si>
  <si>
    <t>Flora</t>
  </si>
  <si>
    <t>Fjaler</t>
  </si>
  <si>
    <t>Gaular</t>
  </si>
  <si>
    <t>Førde</t>
  </si>
  <si>
    <t>Naustdal</t>
  </si>
  <si>
    <t>Vågsøy</t>
  </si>
  <si>
    <t>Selje</t>
  </si>
  <si>
    <t>Eid</t>
  </si>
  <si>
    <t>Andersen GS, Christie H, Moy FE. 2019. In a squeeze: Epibiosis may affect the distribution of kelp forests. Ecology &amp; Evolution, DOI:10.1002/ece3.4967</t>
  </si>
  <si>
    <t>Andersen GS, Steen H, Moy F, Christie H, Fredriksen S. 2011. Seasonal patterns of sporophyte growth, fertility, fouling and mortality of Saccharina latissima in Skagerrak, Norway – implications for re-forestation. Journal of Marine Biology, Volume 2011, Article ID 690375, 8 pages.</t>
  </si>
  <si>
    <t>Andersen GS. 2013. Patterns of Saccharina latissima recruitment. PlosOne, https://doi.org/10.1371/journal.pone.0081092</t>
  </si>
  <si>
    <t>Araújo RM, Assis J, Aguillar R, Airoldi L, Barbara I, Bartsch I, Bekkby T, Christie H, Davoult D, Derrien-Courtel S, Fernandez C, Fredriksen S, Geveart F, Gundersen H, Le Gal A, Lévêque L, Mieszkowska N, Norderhaug KM, Oliveira P, Puente A, Rico JM, Rinde E, Schubert H, Strain E, Valero M, Viard F, Sousa-Pinto I. 2016. Status, trends, and drivers of kelp forests in Europe: an expert assessment. Biodiversity and Conservation 25:1319-1348.</t>
  </si>
  <si>
    <t>Artsdatabanken. 2018. Norsk rødliste for naturtyper 2018.</t>
  </si>
  <si>
    <t>Aure J, Magnusson J. 2008. Mindre tilførsel av næringssalter til Skagerrak. Kyst og Havbruk 2008. 28-30.</t>
  </si>
  <si>
    <t>Aure J, Strand Ø. 2001 Hydrografiske normaler og langtidsvariasjoner i norske kystfarvann mellom 1936 og 2000. Fisken og havet nr 13</t>
  </si>
  <si>
    <t>Bokn T, Moy F, Christie H, Engelbert S, Karez R, Kerstin K, Kraufvelin P, Lindblad C, Marba N, Pedersen MF, Sørensen K. 2002. Are rocky shore ecosystems affected by nutrient enriched seawater? Some preliminary results from a mesocosm experiment. Hydrobiologia 484: 167-175</t>
  </si>
  <si>
    <t>Bokn TL, Duarte CM, Pedersen MF, Marba N, Moy FE, Barron C, Bjerkeng B, Borum J, Christie H, Engelbert S, Fotel FL, Hoell EE, Karez R, Kersting K, Kraufvelin P, Lindblad C, Olsen M, Sanderud KA, Sommer U, Sørensen K. 2003. The response of experimental rocky shore communities to nutrient additions. Ecosysyems 6: 577-594.</t>
  </si>
  <si>
    <t xml:space="preserve">Christie H, Andersen GS, Bekkby T, Fagerli CW, Gitmark JK, Gundersen H, Rinde E. 2019. Shifts between sugar kelp and turf algae in Norway: regime shifts or flips between different opportunistic seaweed species? Front. Mar. Sci. doi:10.3389/fmars.2019.00072. </t>
  </si>
  <si>
    <t>Christie H, Andersen GS, Tveiten LA, Moy FE. (in press) Macrophytes as habitat for fish. ICES Journal of Marine Science, 2022, 0, 1–10 DOI: 10.1093/icesjms/fsac008</t>
  </si>
  <si>
    <t>Christie H, Norderhaug KM, Fredriksen S. 2009. Macrophytes as habitat for fauna. Mar Ecol. Prog. Ser. 396: 221-233.</t>
  </si>
  <si>
    <t>Eger A, Marzinelli E, Christie H, Fagerli C, Fujita D, Seokwoo H, … Verges A. 2021.Global Kelp Forest Restoration: Past Lessons, Present Status, and Future Goals. Biological Reviews.</t>
  </si>
  <si>
    <t>Eger AM, Vergés A, Choi CG, Christie H, Coleman MA, Fagerli CW, Fujita D, Hasegawa M, Kim JH, Mayer-Pinto M, Reed DC, Steinberg PD, Marzinelli EM. 2020. Financial and Institutional Support Are Important for Large-Scale Kelp Forest Restoration. Front. Mar. Sci. 7:535277. doi: 10.3389/fmars.2020.535277</t>
  </si>
  <si>
    <t>Filbee-Dexter K, Wernberg T. 2018. Rise of turfs: a new battlefront for globally declining kelp forests. BioScience XX: 1-13.</t>
  </si>
  <si>
    <t>Frigstad H, Gundersen H, Andersen GS, Borgersen G, Kvile KØ, Krause-Jensen D, Boström C, Bekkby T, d'Auriac MA, Ruus A, Thormar J, Asdal K, Hancke K. 2020. Blue carbon – climate adaptation, CO2 uptake and sequestration of carbon in Nordic Blue forests. Results from the Nordic Blue Carbon Project. TemaNord 2020:541. 139 s.</t>
  </si>
  <si>
    <t>Kraufvelin P, Moy FE, Christie H, Bokn TL. 2006. Nutrient addition to experimental rocky shore communities revisited: delayed responses, rapid recovery. Ecosystems 9: 1076-1093.</t>
  </si>
  <si>
    <t>Leinaas HP, Christie H. 1996. Effects of removing sea urchins (Strongylocentrotus droebachiensis): Stability of the barren state and succession of kelp forest recovery in the east atlantic. Oecologia 105: 524-536</t>
  </si>
  <si>
    <t>Lindgaard A, Henriksen S. (red.) 2011. Norsk rødliste for naturtyper 2011. Artsdatabanken, Trondheim.</t>
  </si>
  <si>
    <t>Luning K. 1984. Temperature tolerance and biogeography of seaweeds: the marine algal flora of Helgoland (North Sea) as an example. Helgolander Meeresunters. 38: 305-317</t>
  </si>
  <si>
    <t>Moy F, Alve E, Bogen J, Christie H, Green N, Helland A, Steen H, Skarbøvik E, Stålnacke P. 2006a. Statusrapport nr. 1-2006 fra Sukkertareprosjektet. SFT-rapport TA-2193/2006. NIVA-rapport 5265. 36 s.</t>
  </si>
  <si>
    <t>Moy F, Alve E, Christie H, Helland A, Magnusson J, Steen H, Tveiten L, Åsen PA. 2007. Statusrapport nr.2 fra Sukkertareprosjektet SFT-rapport TA-2232/2007. NIVA-rapport 5344. 60s</t>
  </si>
  <si>
    <t>Moy F, Christie H, Alve E, Steen H, 2008. Statusrapport nr. 3 fra Sukkertareprosjektet. SFT-rapport TA-nummer 2398/2008 NIVA-rapport 5585. 74 s.</t>
  </si>
  <si>
    <t>Moy F, Christie H, Steen H, Stålnacke P, Aksnes D, Alve E, Aure J, Bekkby T, Fredriksen S, Gitmark J, Hackett B, Magnusson J, Pengerud A, Sjøtun K, Sørensen K, Tveiten L, Øygarden L, Åsen PA. 2008. Sluttrapport fra Sukkertareprosjektet. SFT-rapport TA-2467/2008, NIVA-rapport 5709. 131 s.</t>
  </si>
  <si>
    <t>Moy F, J Aure, T Falkenhaug, T Johnsen, E Lømsland, J Magnusson, KM Norderhaug, L Omli, A Pedersen, B Rygg. 2008. Langtidsovervåking av miljø­kvaliteten i kystområdene av Norge. Kystovervåkings­program­met. Årsrapport for 2007. TA-2409/2008. NIVA-rapport 5612.</t>
  </si>
  <si>
    <t xml:space="preserve">Moy F, Stålnacke P (eds) 2007. Sukkertareprosjektet Analyse av klima- og miljøovervåkingsdata med betydning for sukkertare. SFT-rapport TA-2279/2007. NIVA-rapport 5454. 210 s. </t>
  </si>
  <si>
    <t xml:space="preserve">Moy F, Trannum HC, Naustvoll LJ, Fagerli CW, Norderhaug KM. 2017. ØKOKYST – delprogram Skagerrak. Årsrapport 2016 . Miljødirektoratet M-727 | 2017 </t>
  </si>
  <si>
    <t>Moy FE. Christie H. 2012. Large scale shift from sugar kelp (Saccharina latissima) to ephemeral algae along the south and west coast of Norway. Marine Biology Research 8: 309-321.</t>
  </si>
  <si>
    <t>Selvik JR, Tjomsland T, Eggestad HO. 2007. Teoretiske tilførselsberegninger av nitrogen og fosfor til norske kystområder i 2006. SFT-rapport: 1005/2007. 60 s.</t>
  </si>
  <si>
    <t xml:space="preserve">Sjøtun K. 1985. Ei autøkologisk undersøking av Laminaria saccharina (L.) Lamour. i Espegrend-området. Cand.real. thesis. Universitetet i Bergen. 211 s. </t>
  </si>
  <si>
    <t>Åsen PA. 2006. Trekk fra den marine benthosalgevegetasjon fra Kristiansandsfjorden til Jøssingfjorden - med spesiell referanse til sukkertare (Laminaria saccharina) og butare (Alaria esculenta). Agder naturmuseums rapportserie 2006-4. 35 s.</t>
  </si>
  <si>
    <t xml:space="preserve">Beskriv hva som karakteriserer en god tilstand for naturtypen og kort hvilke prioriterte variabler for økologisk tilstand som vil være mest aktuelle </t>
  </si>
  <si>
    <t>Kolonne D  i Naturtyper rødlisteinformasjon, eks. C2b</t>
  </si>
  <si>
    <t>Angi hvor stor prosentandel av potensielle forekomster som er kartlagt. Se også presisering i manual. NB! Vurder om fjernmåling kan brukes til  å kartlegge naturtypen i kolonnen for fritekst.</t>
  </si>
  <si>
    <t>Se presisering i manual. NB! Utdyp naturtypen betydning for pollinatorer og karbonbinding i kolonne for fritekst.</t>
  </si>
  <si>
    <t>3,6,8</t>
  </si>
  <si>
    <t>To tiltakspakker er foreslått fordi de dekker to geografiske regioner, med noe ulike behov for tiltak. Helhetlig tiltaksplan for Oslofjorden gir en svært omfattende begrunnelse for hvorfor det må gjøres tiltak og at dette bør skje raskt.</t>
  </si>
  <si>
    <t>Økonomisk analyse</t>
  </si>
  <si>
    <t>Øyvind Nystad Handberg og Kristin Magnussen, Menon</t>
  </si>
  <si>
    <t>Vedlegg 15 til NINA Rapport 2136: Kyrkjeeide et al. 2022. Oppfølging av «Trua natur». Oppdaterte kunnskapsgrunnlag og forslag til videreutvikling av metodikk. NINA Rapport 2136.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</si>
</sst>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sz val="11"/>
      <name val="Calibri"/>
      <family val="2"/>
      <scheme val="minor"/>
    </font>
    <font>
      <i/>
      <sz val="11"/>
      <color rgb="FF000000"/>
      <name val="Calibri"/>
      <family val="2"/>
      <scheme val="minor"/>
    </font>
    <font>
      <b/>
      <sz val="9"/>
      <color indexed="81"/>
      <name val="Tahoma"/>
      <family val="2"/>
    </font>
    <font>
      <sz val="9"/>
      <color indexed="81"/>
      <name val="Tahoma"/>
      <family val="2"/>
    </font>
    <font>
      <sz val="11"/>
      <color rgb="FF9C0006"/>
      <name val="Calibri"/>
      <family val="2"/>
      <scheme val="minor"/>
    </font>
    <font>
      <sz val="8"/>
      <name val="Calibri"/>
      <family val="2"/>
      <scheme val="minor"/>
    </font>
    <font>
      <b/>
      <sz val="14"/>
      <color theme="1"/>
      <name val="Calibri"/>
      <family val="2"/>
      <scheme val="minor"/>
    </font>
    <font>
      <sz val="11"/>
      <color theme="4" tint="-0.249977111117893"/>
      <name val="Calibri"/>
      <family val="2"/>
      <scheme val="minor"/>
    </font>
    <font>
      <sz val="11"/>
      <color rgb="FFFF0000"/>
      <name val="Calibri"/>
      <family val="2"/>
      <scheme val="minor"/>
    </font>
    <font>
      <u/>
      <sz val="11"/>
      <color theme="10"/>
      <name val="Calibri"/>
      <family val="2"/>
      <scheme val="minor"/>
    </font>
    <font>
      <sz val="11"/>
      <color theme="1"/>
      <name val="Calibri"/>
      <family val="2"/>
      <scheme val="minor"/>
    </font>
    <font>
      <b/>
      <sz val="11"/>
      <color rgb="FFFF0000"/>
      <name val="Calibri"/>
      <family val="2"/>
      <scheme val="minor"/>
    </font>
    <font>
      <sz val="10.5"/>
      <color theme="1"/>
      <name val="Calibri"/>
      <family val="2"/>
      <scheme val="minor"/>
    </font>
    <font>
      <b/>
      <sz val="11"/>
      <color rgb="FF000000"/>
      <name val="Calibri"/>
      <family val="2"/>
      <scheme val="minor"/>
    </font>
  </fonts>
  <fills count="10">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rgb="FFFFC7CE"/>
      </patternFill>
    </fill>
    <fill>
      <patternFill patternType="solid">
        <fgColor rgb="FF92D05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E2EFDA"/>
        <bgColor rgb="FF000000"/>
      </patternFill>
    </fill>
    <fill>
      <patternFill patternType="solid">
        <fgColor rgb="FF000000"/>
        <bgColor rgb="FF000000"/>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4">
    <xf numFmtId="0" fontId="0" fillId="0" borderId="0"/>
    <xf numFmtId="0" fontId="9" fillId="4" borderId="0" applyNumberFormat="0" applyBorder="0" applyAlignment="0" applyProtection="0"/>
    <xf numFmtId="0" fontId="14" fillId="0" borderId="0" applyNumberFormat="0" applyFill="0" applyBorder="0" applyAlignment="0" applyProtection="0"/>
    <xf numFmtId="9" fontId="15" fillId="0" borderId="0" applyFont="0" applyFill="0" applyBorder="0" applyAlignment="0" applyProtection="0"/>
  </cellStyleXfs>
  <cellXfs count="97">
    <xf numFmtId="0" fontId="0" fillId="0" borderId="0" xfId="0"/>
    <xf numFmtId="0" fontId="2" fillId="0" borderId="0" xfId="0" applyFont="1" applyAlignment="1">
      <alignment vertical="center"/>
    </xf>
    <xf numFmtId="0" fontId="1" fillId="0" borderId="0" xfId="0" applyFont="1"/>
    <xf numFmtId="0" fontId="4" fillId="0" borderId="0" xfId="0" applyFont="1"/>
    <xf numFmtId="0" fontId="5" fillId="0" borderId="0" xfId="0" applyFont="1" applyAlignment="1">
      <alignment vertical="center"/>
    </xf>
    <xf numFmtId="0" fontId="3" fillId="2" borderId="0" xfId="0" applyFont="1" applyFill="1"/>
    <xf numFmtId="49" fontId="5" fillId="2" borderId="0" xfId="0" applyNumberFormat="1" applyFont="1" applyFill="1"/>
    <xf numFmtId="49" fontId="2" fillId="2" borderId="0" xfId="0" applyNumberFormat="1" applyFont="1" applyFill="1" applyAlignment="1">
      <alignment vertical="center"/>
    </xf>
    <xf numFmtId="0" fontId="6" fillId="0" borderId="0" xfId="0" applyFont="1" applyAlignment="1">
      <alignment vertical="center"/>
    </xf>
    <xf numFmtId="0" fontId="3" fillId="0" borderId="0" xfId="0" applyFont="1"/>
    <xf numFmtId="0" fontId="0" fillId="2" borderId="0" xfId="0" applyFill="1"/>
    <xf numFmtId="0" fontId="1" fillId="3" borderId="0" xfId="0" applyFont="1" applyFill="1"/>
    <xf numFmtId="49" fontId="2" fillId="3" borderId="0" xfId="0" applyNumberFormat="1" applyFont="1" applyFill="1" applyAlignment="1">
      <alignment vertical="center"/>
    </xf>
    <xf numFmtId="0" fontId="0" fillId="3" borderId="0" xfId="0" applyFill="1"/>
    <xf numFmtId="0" fontId="1" fillId="0" borderId="0" xfId="0" applyFont="1" applyAlignment="1">
      <alignment horizontal="left" vertical="top"/>
    </xf>
    <xf numFmtId="0" fontId="1" fillId="3" borderId="0" xfId="0" applyFont="1" applyFill="1" applyAlignment="1" applyProtection="1">
      <alignment vertical="top" wrapText="1"/>
      <protection hidden="1"/>
    </xf>
    <xf numFmtId="0" fontId="1" fillId="3" borderId="0" xfId="0" applyFont="1" applyFill="1" applyAlignment="1">
      <alignment wrapText="1"/>
    </xf>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Protection="1">
      <protection hidden="1"/>
    </xf>
    <xf numFmtId="0" fontId="1" fillId="0" borderId="5" xfId="0" applyFont="1" applyBorder="1" applyProtection="1">
      <protection hidden="1"/>
    </xf>
    <xf numFmtId="0" fontId="0" fillId="0" borderId="4" xfId="0" applyBorder="1" applyProtection="1">
      <protection hidden="1"/>
    </xf>
    <xf numFmtId="0" fontId="0" fillId="0" borderId="0" xfId="0" applyProtection="1">
      <protection hidden="1"/>
    </xf>
    <xf numFmtId="0" fontId="0" fillId="0" borderId="5" xfId="0" applyBorder="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11" fillId="0" borderId="0" xfId="0" applyFont="1"/>
    <xf numFmtId="0" fontId="9" fillId="4" borderId="0" xfId="1"/>
    <xf numFmtId="0" fontId="0" fillId="5" borderId="0" xfId="0" applyFill="1"/>
    <xf numFmtId="0" fontId="5" fillId="0" borderId="0" xfId="0" applyFont="1"/>
    <xf numFmtId="0" fontId="1" fillId="6" borderId="0" xfId="0" applyFont="1" applyFill="1"/>
    <xf numFmtId="0" fontId="0" fillId="6" borderId="0" xfId="0" applyFill="1"/>
    <xf numFmtId="0" fontId="0" fillId="3" borderId="0" xfId="0" applyFill="1" applyAlignment="1" applyProtection="1">
      <alignment vertical="top" wrapText="1"/>
      <protection hidden="1"/>
    </xf>
    <xf numFmtId="49" fontId="0" fillId="3" borderId="0" xfId="0" applyNumberFormat="1" applyFill="1"/>
    <xf numFmtId="49" fontId="0" fillId="0" borderId="0" xfId="0" applyNumberFormat="1"/>
    <xf numFmtId="49" fontId="0" fillId="2" borderId="0" xfId="0" applyNumberFormat="1" applyFill="1"/>
    <xf numFmtId="0" fontId="1" fillId="0" borderId="0" xfId="0" applyFont="1" applyAlignment="1">
      <alignment horizontal="center"/>
    </xf>
    <xf numFmtId="0" fontId="14" fillId="3" borderId="0" xfId="2" applyFill="1" applyAlignment="1" applyProtection="1">
      <alignment vertical="top" wrapText="1"/>
      <protection hidden="1"/>
    </xf>
    <xf numFmtId="0" fontId="0" fillId="3" borderId="0" xfId="0" applyFill="1" applyAlignment="1">
      <alignment horizontal="center"/>
    </xf>
    <xf numFmtId="0" fontId="0" fillId="0" borderId="0" xfId="0" applyAlignment="1">
      <alignment horizontal="center"/>
    </xf>
    <xf numFmtId="0" fontId="1" fillId="3" borderId="0" xfId="0" applyFont="1" applyFill="1" applyAlignment="1">
      <alignment horizontal="center"/>
    </xf>
    <xf numFmtId="0" fontId="3" fillId="0" borderId="0" xfId="0" applyFont="1" applyAlignment="1">
      <alignment horizontal="center"/>
    </xf>
    <xf numFmtId="0" fontId="4" fillId="0" borderId="0" xfId="0" applyFont="1" applyAlignment="1">
      <alignment horizontal="center"/>
    </xf>
    <xf numFmtId="0" fontId="0" fillId="0" borderId="2" xfId="0" applyBorder="1" applyAlignment="1" applyProtection="1">
      <alignment horizontal="center"/>
      <protection hidden="1"/>
    </xf>
    <xf numFmtId="0" fontId="1" fillId="0" borderId="0" xfId="0" applyFont="1" applyAlignment="1" applyProtection="1">
      <alignment horizontal="center"/>
      <protection hidden="1"/>
    </xf>
    <xf numFmtId="0" fontId="0" fillId="0" borderId="0" xfId="0" applyAlignment="1" applyProtection="1">
      <alignment horizontal="center"/>
      <protection hidden="1"/>
    </xf>
    <xf numFmtId="0" fontId="0" fillId="0" borderId="7" xfId="0" applyBorder="1" applyAlignment="1" applyProtection="1">
      <alignment horizontal="center"/>
      <protection hidden="1"/>
    </xf>
    <xf numFmtId="0" fontId="5" fillId="3" borderId="0" xfId="0" applyFont="1" applyFill="1"/>
    <xf numFmtId="0" fontId="5" fillId="6" borderId="0" xfId="0" applyFont="1" applyFill="1"/>
    <xf numFmtId="9" fontId="2" fillId="3" borderId="0" xfId="3" applyFont="1" applyFill="1" applyAlignment="1">
      <alignment horizontal="right" vertical="center"/>
    </xf>
    <xf numFmtId="49" fontId="14" fillId="3" borderId="0" xfId="2" applyNumberFormat="1" applyFill="1"/>
    <xf numFmtId="0" fontId="13" fillId="0" borderId="0" xfId="0" applyFont="1"/>
    <xf numFmtId="0" fontId="1" fillId="7" borderId="14" xfId="0" applyFont="1" applyFill="1" applyBorder="1" applyAlignment="1">
      <alignment vertical="center" wrapText="1"/>
    </xf>
    <xf numFmtId="0" fontId="1" fillId="7" borderId="6"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0" borderId="9" xfId="0" applyFont="1" applyBorder="1"/>
    <xf numFmtId="0" fontId="1" fillId="0" borderId="10" xfId="0" applyFont="1" applyBorder="1"/>
    <xf numFmtId="0" fontId="1" fillId="0" borderId="11" xfId="0" applyFont="1" applyBorder="1"/>
    <xf numFmtId="0" fontId="1" fillId="0" borderId="12" xfId="0" applyFont="1" applyBorder="1"/>
    <xf numFmtId="0" fontId="0" fillId="0" borderId="0" xfId="0" applyAlignment="1">
      <alignment vertical="center"/>
    </xf>
    <xf numFmtId="0" fontId="0" fillId="7" borderId="9" xfId="0" applyFill="1" applyBorder="1"/>
    <xf numFmtId="0" fontId="0" fillId="0" borderId="15" xfId="0" applyBorder="1"/>
    <xf numFmtId="0" fontId="0" fillId="0" borderId="4" xfId="0" applyBorder="1"/>
    <xf numFmtId="0" fontId="0" fillId="0" borderId="5" xfId="0" applyBorder="1"/>
    <xf numFmtId="0" fontId="0" fillId="0" borderId="13" xfId="0" applyBorder="1"/>
    <xf numFmtId="0" fontId="0" fillId="0" borderId="15" xfId="0" applyBorder="1" applyAlignment="1">
      <alignment wrapText="1"/>
    </xf>
    <xf numFmtId="0" fontId="0" fillId="0" borderId="11" xfId="0" applyBorder="1"/>
    <xf numFmtId="0" fontId="0" fillId="0" borderId="2" xfId="0" applyBorder="1"/>
    <xf numFmtId="0" fontId="0" fillId="0" borderId="2" xfId="0" applyBorder="1" applyAlignment="1">
      <alignment horizontal="center"/>
    </xf>
    <xf numFmtId="0" fontId="0" fillId="0" borderId="7" xfId="0" applyBorder="1"/>
    <xf numFmtId="0" fontId="0" fillId="0" borderId="7" xfId="0" applyBorder="1" applyAlignment="1">
      <alignment horizontal="center"/>
    </xf>
    <xf numFmtId="0" fontId="0" fillId="0" borderId="11" xfId="0" applyBorder="1" applyAlignment="1">
      <alignment horizontal="center"/>
    </xf>
    <xf numFmtId="0" fontId="0" fillId="0" borderId="2" xfId="0" applyBorder="1" applyAlignment="1">
      <alignment horizontal="right"/>
    </xf>
    <xf numFmtId="0" fontId="0" fillId="0" borderId="0" xfId="0" applyAlignment="1">
      <alignment horizontal="right"/>
    </xf>
    <xf numFmtId="0" fontId="16" fillId="0" borderId="0" xfId="0" applyFont="1"/>
    <xf numFmtId="0" fontId="5" fillId="0" borderId="0" xfId="0" applyFont="1" applyAlignment="1">
      <alignment horizontal="left"/>
    </xf>
    <xf numFmtId="0" fontId="1" fillId="0" borderId="0" xfId="0" applyFont="1" applyFill="1"/>
    <xf numFmtId="0" fontId="17" fillId="0" borderId="0" xfId="0" applyFont="1"/>
    <xf numFmtId="0" fontId="4" fillId="0" borderId="0" xfId="0" applyFont="1" applyFill="1"/>
    <xf numFmtId="0" fontId="0" fillId="0" borderId="0" xfId="0" applyFill="1"/>
    <xf numFmtId="0" fontId="1" fillId="0" borderId="0" xfId="0" applyFont="1" applyAlignment="1">
      <alignment horizontal="center"/>
    </xf>
    <xf numFmtId="0" fontId="1" fillId="7" borderId="10" xfId="0" applyFont="1" applyFill="1" applyBorder="1" applyAlignment="1">
      <alignment horizontal="center"/>
    </xf>
    <xf numFmtId="0" fontId="1" fillId="7" borderId="11" xfId="0" applyFont="1" applyFill="1" applyBorder="1" applyAlignment="1">
      <alignment horizontal="center"/>
    </xf>
    <xf numFmtId="0" fontId="1" fillId="7" borderId="12" xfId="0" applyFont="1" applyFill="1" applyBorder="1" applyAlignment="1">
      <alignment horizontal="center"/>
    </xf>
    <xf numFmtId="0" fontId="1" fillId="7" borderId="13" xfId="0" applyFont="1" applyFill="1" applyBorder="1" applyAlignment="1">
      <alignment horizontal="center" vertical="center" wrapText="1"/>
    </xf>
    <xf numFmtId="0" fontId="1" fillId="7" borderId="14"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2" fillId="0" borderId="0" xfId="0" applyFont="1"/>
    <xf numFmtId="0" fontId="2" fillId="8" borderId="0" xfId="0" applyFont="1" applyFill="1"/>
    <xf numFmtId="0" fontId="18" fillId="9" borderId="0" xfId="0" applyFont="1" applyFill="1"/>
    <xf numFmtId="0" fontId="18" fillId="0" borderId="0" xfId="0" applyFont="1"/>
    <xf numFmtId="0" fontId="5" fillId="0" borderId="0" xfId="0" applyFont="1" applyAlignment="1">
      <alignment wrapText="1"/>
    </xf>
  </cellXfs>
  <cellStyles count="4">
    <cellStyle name="Bad" xfId="1" builtinId="27"/>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21</xdr:col>
      <xdr:colOff>495300</xdr:colOff>
      <xdr:row>4</xdr:row>
      <xdr:rowOff>95250</xdr:rowOff>
    </xdr:from>
    <xdr:to>
      <xdr:col>33</xdr:col>
      <xdr:colOff>38101</xdr:colOff>
      <xdr:row>30</xdr:row>
      <xdr:rowOff>25331</xdr:rowOff>
    </xdr:to>
    <xdr:pic>
      <xdr:nvPicPr>
        <xdr:cNvPr id="2" name="Picture 1">
          <a:extLst>
            <a:ext uri="{FF2B5EF4-FFF2-40B4-BE49-F238E27FC236}">
              <a16:creationId xmlns:a16="http://schemas.microsoft.com/office/drawing/2014/main" id="{3520C682-8AE8-4CD5-BACA-A7C1BEE70C8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70450" y="857250"/>
          <a:ext cx="6858001" cy="490213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norden.diva-portal.org/smash/record.jsf?pid=diva2%3A1525372&amp;dswid=2310" TargetMode="External"/><Relationship Id="rId1" Type="http://schemas.openxmlformats.org/officeDocument/2006/relationships/hyperlink" Target="http://norden.diva-portal.org/smash/record.jsf?pid=diva2%3A1525372&amp;dswid=2310"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nature.com/articles/s41598-020-60553-x" TargetMode="External"/><Relationship Id="rId7" Type="http://schemas.openxmlformats.org/officeDocument/2006/relationships/comments" Target="../comments1.xml"/><Relationship Id="rId2" Type="http://schemas.openxmlformats.org/officeDocument/2006/relationships/hyperlink" Target="https://www.regjeringen.no/contentassets/7e80a758716344cbbb97adc5c7c27f18/t-1571b.pdf" TargetMode="External"/><Relationship Id="rId1" Type="http://schemas.openxmlformats.org/officeDocument/2006/relationships/hyperlink" Target="https://www.regjeringen.no/contentassets/7e80a758716344cbbb97adc5c7c27f18/t-1571b.pdf"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4"/>
  <sheetViews>
    <sheetView tabSelected="1" zoomScale="95" workbookViewId="0">
      <pane ySplit="5" topLeftCell="A6" activePane="bottomLeft" state="frozen"/>
      <selection pane="bottomLeft" activeCell="A3" sqref="A3"/>
    </sheetView>
  </sheetViews>
  <sheetFormatPr defaultColWidth="9.109375" defaultRowHeight="14.4" x14ac:dyDescent="0.3"/>
  <cols>
    <col min="1" max="1" width="21.77734375" customWidth="1"/>
    <col min="2" max="2" width="23.6640625" customWidth="1"/>
    <col min="3" max="3" width="37.33203125" customWidth="1"/>
    <col min="4" max="4" width="19.33203125" customWidth="1"/>
    <col min="5" max="5" width="27.44140625" customWidth="1"/>
    <col min="6" max="6" width="51" bestFit="1" customWidth="1"/>
    <col min="7" max="7" width="32.33203125" customWidth="1"/>
    <col min="8" max="8" width="23.109375" customWidth="1"/>
    <col min="9" max="9" width="11.109375" customWidth="1"/>
  </cols>
  <sheetData>
    <row r="1" spans="1:8" x14ac:dyDescent="0.3">
      <c r="A1" t="s">
        <v>0</v>
      </c>
    </row>
    <row r="2" spans="1:8" s="32" customFormat="1" x14ac:dyDescent="0.3">
      <c r="A2" s="32" t="s">
        <v>609</v>
      </c>
      <c r="C2" s="96"/>
      <c r="D2" s="96"/>
      <c r="E2" s="96"/>
    </row>
    <row r="3" spans="1:8" x14ac:dyDescent="0.3">
      <c r="A3" t="s">
        <v>1</v>
      </c>
      <c r="B3" t="s">
        <v>2</v>
      </c>
    </row>
    <row r="5" spans="1:8" x14ac:dyDescent="0.3">
      <c r="A5" s="2" t="s">
        <v>3</v>
      </c>
      <c r="B5" s="2" t="s">
        <v>4</v>
      </c>
      <c r="C5" s="2" t="s">
        <v>5</v>
      </c>
      <c r="D5" s="2" t="s">
        <v>6</v>
      </c>
      <c r="E5" s="2" t="s">
        <v>7</v>
      </c>
    </row>
    <row r="6" spans="1:8" x14ac:dyDescent="0.3">
      <c r="A6" t="s">
        <v>8</v>
      </c>
      <c r="B6" t="s">
        <v>9</v>
      </c>
      <c r="C6" s="11" t="s">
        <v>10</v>
      </c>
      <c r="D6" s="5"/>
      <c r="E6" s="11"/>
    </row>
    <row r="7" spans="1:8" s="32" customFormat="1" x14ac:dyDescent="0.3">
      <c r="A7" s="92" t="s">
        <v>607</v>
      </c>
      <c r="B7" s="92" t="s">
        <v>9</v>
      </c>
      <c r="C7" s="93" t="s">
        <v>608</v>
      </c>
      <c r="D7" s="94"/>
      <c r="E7" s="92"/>
      <c r="F7" s="92"/>
      <c r="G7" s="95"/>
      <c r="H7" s="92"/>
    </row>
    <row r="8" spans="1:8" x14ac:dyDescent="0.3">
      <c r="A8" t="s">
        <v>11</v>
      </c>
      <c r="B8" t="s">
        <v>12</v>
      </c>
      <c r="C8" s="36" t="s">
        <v>13</v>
      </c>
      <c r="D8" s="6"/>
      <c r="E8" s="36"/>
    </row>
    <row r="9" spans="1:8" x14ac:dyDescent="0.3">
      <c r="A9" t="s">
        <v>14</v>
      </c>
      <c r="B9" t="s">
        <v>15</v>
      </c>
      <c r="C9" s="36" t="s">
        <v>16</v>
      </c>
      <c r="D9" s="6"/>
      <c r="E9" s="36"/>
    </row>
    <row r="10" spans="1:8" x14ac:dyDescent="0.3">
      <c r="A10" t="s">
        <v>17</v>
      </c>
      <c r="B10" t="s">
        <v>18</v>
      </c>
      <c r="C10" s="36" t="s">
        <v>19</v>
      </c>
      <c r="D10" s="6"/>
      <c r="E10" s="36" t="s">
        <v>20</v>
      </c>
    </row>
    <row r="11" spans="1:8" x14ac:dyDescent="0.3">
      <c r="A11" s="32" t="s">
        <v>21</v>
      </c>
      <c r="B11" s="32" t="s">
        <v>22</v>
      </c>
      <c r="C11" s="36" t="s">
        <v>23</v>
      </c>
      <c r="D11" s="36"/>
      <c r="E11" s="36" t="s">
        <v>24</v>
      </c>
    </row>
    <row r="12" spans="1:8" x14ac:dyDescent="0.3">
      <c r="A12" s="32" t="s">
        <v>25</v>
      </c>
      <c r="B12" s="32" t="s">
        <v>601</v>
      </c>
      <c r="C12" s="36" t="s">
        <v>26</v>
      </c>
      <c r="D12" s="36" t="s">
        <v>27</v>
      </c>
      <c r="E12" s="36" t="s">
        <v>28</v>
      </c>
    </row>
    <row r="13" spans="1:8" x14ac:dyDescent="0.3">
      <c r="A13" s="32" t="s">
        <v>29</v>
      </c>
      <c r="B13" s="32" t="s">
        <v>30</v>
      </c>
      <c r="C13" s="36" t="s">
        <v>31</v>
      </c>
      <c r="D13" s="36"/>
      <c r="E13" s="36" t="s">
        <v>32</v>
      </c>
    </row>
    <row r="14" spans="1:8" x14ac:dyDescent="0.3">
      <c r="A14" s="32" t="s">
        <v>33</v>
      </c>
      <c r="B14" s="32" t="s">
        <v>34</v>
      </c>
      <c r="C14" s="36" t="s">
        <v>35</v>
      </c>
      <c r="D14" s="36"/>
      <c r="E14" s="36"/>
    </row>
    <row r="15" spans="1:8" x14ac:dyDescent="0.3">
      <c r="A15" s="32" t="s">
        <v>36</v>
      </c>
      <c r="B15" s="32" t="s">
        <v>37</v>
      </c>
      <c r="C15" s="36" t="s">
        <v>38</v>
      </c>
      <c r="D15" s="36"/>
      <c r="E15" s="36"/>
    </row>
    <row r="16" spans="1:8" x14ac:dyDescent="0.3">
      <c r="A16" s="32" t="s">
        <v>39</v>
      </c>
      <c r="B16" s="32"/>
      <c r="C16" s="36" t="s">
        <v>40</v>
      </c>
      <c r="D16" s="36"/>
      <c r="E16" s="36"/>
    </row>
    <row r="17" spans="1:5" x14ac:dyDescent="0.3">
      <c r="A17" s="32" t="s">
        <v>41</v>
      </c>
      <c r="B17" s="79">
        <v>2018</v>
      </c>
      <c r="C17" s="36" t="s">
        <v>42</v>
      </c>
      <c r="D17" s="38"/>
      <c r="E17" s="36"/>
    </row>
    <row r="18" spans="1:5" x14ac:dyDescent="0.3">
      <c r="A18" s="32" t="s">
        <v>43</v>
      </c>
      <c r="B18" s="32" t="s">
        <v>44</v>
      </c>
      <c r="C18" s="36" t="s">
        <v>45</v>
      </c>
      <c r="D18" s="38"/>
      <c r="E18" s="36"/>
    </row>
    <row r="19" spans="1:5" x14ac:dyDescent="0.3">
      <c r="A19" s="32" t="s">
        <v>46</v>
      </c>
      <c r="B19" s="32" t="s">
        <v>47</v>
      </c>
      <c r="C19" s="36" t="s">
        <v>48</v>
      </c>
      <c r="D19" s="38"/>
      <c r="E19" s="36"/>
    </row>
    <row r="20" spans="1:5" x14ac:dyDescent="0.3">
      <c r="A20" s="4" t="s">
        <v>49</v>
      </c>
      <c r="B20" s="4" t="s">
        <v>602</v>
      </c>
      <c r="C20" s="12" t="s">
        <v>50</v>
      </c>
      <c r="D20" s="7"/>
      <c r="E20" s="36"/>
    </row>
    <row r="21" spans="1:5" x14ac:dyDescent="0.3">
      <c r="A21" s="4" t="s">
        <v>51</v>
      </c>
      <c r="B21" s="4" t="s">
        <v>52</v>
      </c>
      <c r="C21" s="52">
        <v>0.1</v>
      </c>
      <c r="D21" s="13"/>
      <c r="E21" s="12" t="s">
        <v>53</v>
      </c>
    </row>
    <row r="22" spans="1:5" x14ac:dyDescent="0.3">
      <c r="A22" s="4" t="s">
        <v>54</v>
      </c>
      <c r="B22" s="4" t="s">
        <v>52</v>
      </c>
      <c r="C22" s="12"/>
      <c r="D22" s="12" t="s">
        <v>55</v>
      </c>
      <c r="E22" s="36"/>
    </row>
    <row r="23" spans="1:5" x14ac:dyDescent="0.3">
      <c r="A23" s="4" t="s">
        <v>56</v>
      </c>
      <c r="B23" s="4" t="s">
        <v>57</v>
      </c>
      <c r="C23" s="12"/>
      <c r="D23" s="12" t="s">
        <v>58</v>
      </c>
      <c r="E23" s="36"/>
    </row>
    <row r="24" spans="1:5" x14ac:dyDescent="0.3">
      <c r="A24" s="4" t="s">
        <v>59</v>
      </c>
      <c r="B24" s="4" t="s">
        <v>60</v>
      </c>
      <c r="C24" s="12"/>
      <c r="D24" s="12" t="s">
        <v>61</v>
      </c>
      <c r="E24" s="36" t="s">
        <v>62</v>
      </c>
    </row>
    <row r="25" spans="1:5" x14ac:dyDescent="0.3">
      <c r="A25" s="4" t="s">
        <v>63</v>
      </c>
      <c r="B25" s="4" t="s">
        <v>64</v>
      </c>
      <c r="C25" s="12" t="s">
        <v>65</v>
      </c>
      <c r="D25" s="12"/>
      <c r="E25" s="53" t="s">
        <v>66</v>
      </c>
    </row>
    <row r="26" spans="1:5" x14ac:dyDescent="0.3">
      <c r="A26" s="4" t="s">
        <v>67</v>
      </c>
      <c r="B26" s="4" t="s">
        <v>603</v>
      </c>
      <c r="C26" s="13" t="s">
        <v>68</v>
      </c>
      <c r="D26" s="12"/>
      <c r="E26" s="12" t="s">
        <v>69</v>
      </c>
    </row>
    <row r="27" spans="1:5" x14ac:dyDescent="0.3">
      <c r="A27" s="4" t="s">
        <v>70</v>
      </c>
      <c r="B27" s="4" t="s">
        <v>71</v>
      </c>
      <c r="C27" s="12" t="s">
        <v>72</v>
      </c>
      <c r="D27" s="12" t="s">
        <v>73</v>
      </c>
      <c r="E27" s="53" t="s">
        <v>66</v>
      </c>
    </row>
    <row r="28" spans="1:5" x14ac:dyDescent="0.3">
      <c r="A28" s="4" t="s">
        <v>74</v>
      </c>
      <c r="B28" s="4" t="s">
        <v>604</v>
      </c>
      <c r="C28" s="12"/>
      <c r="D28" s="12"/>
      <c r="E28" s="36" t="s">
        <v>75</v>
      </c>
    </row>
    <row r="29" spans="1:5" x14ac:dyDescent="0.3">
      <c r="A29" s="4" t="s">
        <v>74</v>
      </c>
      <c r="B29" s="4" t="s">
        <v>76</v>
      </c>
      <c r="C29" s="12" t="s">
        <v>77</v>
      </c>
      <c r="D29" s="12"/>
      <c r="E29" s="36" t="s">
        <v>78</v>
      </c>
    </row>
    <row r="30" spans="1:5" x14ac:dyDescent="0.3">
      <c r="A30" s="4" t="s">
        <v>74</v>
      </c>
      <c r="B30" s="4" t="s">
        <v>76</v>
      </c>
      <c r="C30" s="12" t="s">
        <v>79</v>
      </c>
      <c r="D30" s="12"/>
      <c r="E30" s="36" t="s">
        <v>80</v>
      </c>
    </row>
    <row r="31" spans="1:5" x14ac:dyDescent="0.3">
      <c r="A31" s="4" t="s">
        <v>74</v>
      </c>
      <c r="B31" s="4" t="s">
        <v>81</v>
      </c>
      <c r="C31" s="12" t="s">
        <v>82</v>
      </c>
      <c r="D31" s="12"/>
      <c r="E31" s="36" t="s">
        <v>83</v>
      </c>
    </row>
    <row r="32" spans="1:5" x14ac:dyDescent="0.3">
      <c r="A32" s="4" t="s">
        <v>74</v>
      </c>
      <c r="B32" s="4" t="s">
        <v>81</v>
      </c>
      <c r="C32" s="12" t="s">
        <v>84</v>
      </c>
      <c r="D32" s="12"/>
      <c r="E32" s="36" t="s">
        <v>85</v>
      </c>
    </row>
    <row r="33" spans="1:8" x14ac:dyDescent="0.3">
      <c r="A33" s="4" t="s">
        <v>74</v>
      </c>
      <c r="B33" s="4" t="s">
        <v>86</v>
      </c>
      <c r="C33" s="12" t="s">
        <v>87</v>
      </c>
      <c r="D33" s="12"/>
      <c r="E33" s="36" t="s">
        <v>88</v>
      </c>
    </row>
    <row r="34" spans="1:8" x14ac:dyDescent="0.3">
      <c r="A34" s="4" t="s">
        <v>74</v>
      </c>
      <c r="B34" s="4" t="s">
        <v>86</v>
      </c>
      <c r="C34" s="12" t="s">
        <v>89</v>
      </c>
      <c r="D34" s="12"/>
      <c r="E34" s="36" t="s">
        <v>90</v>
      </c>
    </row>
    <row r="35" spans="1:8" x14ac:dyDescent="0.3">
      <c r="A35" s="4" t="s">
        <v>74</v>
      </c>
      <c r="B35" s="4" t="s">
        <v>86</v>
      </c>
      <c r="C35" s="12" t="s">
        <v>91</v>
      </c>
      <c r="D35" s="12"/>
      <c r="E35" s="36" t="s">
        <v>92</v>
      </c>
    </row>
    <row r="36" spans="1:8" x14ac:dyDescent="0.3">
      <c r="A36" s="4" t="s">
        <v>74</v>
      </c>
      <c r="B36" s="4" t="s">
        <v>86</v>
      </c>
      <c r="C36" s="12" t="s">
        <v>93</v>
      </c>
      <c r="D36" s="12"/>
      <c r="E36" s="36" t="s">
        <v>94</v>
      </c>
    </row>
    <row r="37" spans="1:8" x14ac:dyDescent="0.3">
      <c r="A37" s="4" t="s">
        <v>74</v>
      </c>
      <c r="B37" s="4" t="s">
        <v>86</v>
      </c>
      <c r="C37" s="12" t="s">
        <v>95</v>
      </c>
      <c r="D37" s="12"/>
      <c r="E37" s="36" t="s">
        <v>96</v>
      </c>
    </row>
    <row r="38" spans="1:8" x14ac:dyDescent="0.3">
      <c r="A38" s="1" t="s">
        <v>74</v>
      </c>
      <c r="B38" s="1" t="s">
        <v>97</v>
      </c>
      <c r="C38" s="12" t="s">
        <v>98</v>
      </c>
      <c r="D38" s="12"/>
      <c r="E38" s="36" t="s">
        <v>99</v>
      </c>
    </row>
    <row r="39" spans="1:8" x14ac:dyDescent="0.3">
      <c r="A39" s="1" t="s">
        <v>74</v>
      </c>
      <c r="B39" s="1" t="s">
        <v>97</v>
      </c>
      <c r="C39" s="12" t="s">
        <v>100</v>
      </c>
      <c r="D39" s="12"/>
      <c r="E39" s="36" t="s">
        <v>101</v>
      </c>
    </row>
    <row r="40" spans="1:8" x14ac:dyDescent="0.3">
      <c r="A40" s="1" t="s">
        <v>102</v>
      </c>
      <c r="B40" s="1" t="s">
        <v>103</v>
      </c>
      <c r="C40" s="12" t="s">
        <v>104</v>
      </c>
      <c r="D40" s="12"/>
      <c r="E40" s="36" t="s">
        <v>105</v>
      </c>
    </row>
    <row r="41" spans="1:8" x14ac:dyDescent="0.3">
      <c r="A41" s="1" t="s">
        <v>106</v>
      </c>
      <c r="B41" s="1" t="s">
        <v>107</v>
      </c>
      <c r="C41" s="12" t="s">
        <v>108</v>
      </c>
      <c r="D41" s="12" t="s">
        <v>109</v>
      </c>
      <c r="E41" s="36" t="s">
        <v>110</v>
      </c>
    </row>
    <row r="42" spans="1:8" x14ac:dyDescent="0.3">
      <c r="C42" s="37"/>
      <c r="D42" s="37"/>
      <c r="E42" s="37"/>
    </row>
    <row r="43" spans="1:8" x14ac:dyDescent="0.3">
      <c r="B43" s="1"/>
      <c r="C43" s="37"/>
      <c r="D43" s="37"/>
      <c r="E43" s="37"/>
    </row>
    <row r="44" spans="1:8" x14ac:dyDescent="0.3">
      <c r="B44" s="3" t="s">
        <v>111</v>
      </c>
    </row>
    <row r="45" spans="1:8" x14ac:dyDescent="0.3">
      <c r="B45" s="2" t="s">
        <v>112</v>
      </c>
      <c r="C45" s="2" t="s">
        <v>113</v>
      </c>
      <c r="D45" s="2" t="s">
        <v>114</v>
      </c>
      <c r="E45" s="2" t="s">
        <v>115</v>
      </c>
      <c r="F45" s="2" t="s">
        <v>116</v>
      </c>
      <c r="G45" s="2" t="s">
        <v>117</v>
      </c>
      <c r="H45" s="2" t="s">
        <v>118</v>
      </c>
    </row>
    <row r="46" spans="1:8" x14ac:dyDescent="0.3">
      <c r="A46" t="s">
        <v>119</v>
      </c>
      <c r="B46" s="13" t="s">
        <v>120</v>
      </c>
      <c r="C46" s="13" t="s">
        <v>121</v>
      </c>
      <c r="D46" s="13" t="s">
        <v>122</v>
      </c>
      <c r="E46" s="13" t="s">
        <v>123</v>
      </c>
      <c r="F46" s="13" t="s">
        <v>124</v>
      </c>
      <c r="G46" s="13"/>
      <c r="H46" s="13" t="s">
        <v>125</v>
      </c>
    </row>
    <row r="47" spans="1:8" x14ac:dyDescent="0.3">
      <c r="A47" t="s">
        <v>126</v>
      </c>
      <c r="B47" s="13" t="s">
        <v>127</v>
      </c>
      <c r="C47" s="13" t="s">
        <v>128</v>
      </c>
      <c r="D47" s="13" t="s">
        <v>122</v>
      </c>
      <c r="E47" s="13" t="s">
        <v>123</v>
      </c>
      <c r="F47" s="13" t="s">
        <v>124</v>
      </c>
      <c r="G47" s="13" t="s">
        <v>129</v>
      </c>
      <c r="H47" s="13" t="s">
        <v>130</v>
      </c>
    </row>
    <row r="48" spans="1:8" x14ac:dyDescent="0.3">
      <c r="A48" t="s">
        <v>131</v>
      </c>
      <c r="B48" s="13" t="s">
        <v>132</v>
      </c>
      <c r="C48" s="13" t="s">
        <v>133</v>
      </c>
      <c r="D48" s="13" t="s">
        <v>122</v>
      </c>
      <c r="E48" s="13" t="s">
        <v>123</v>
      </c>
      <c r="F48" s="13" t="s">
        <v>134</v>
      </c>
      <c r="G48" s="13"/>
      <c r="H48" s="13" t="s">
        <v>135</v>
      </c>
    </row>
    <row r="49" spans="1:8" x14ac:dyDescent="0.3">
      <c r="A49" t="s">
        <v>136</v>
      </c>
      <c r="B49" s="13" t="s">
        <v>137</v>
      </c>
      <c r="C49" s="13" t="s">
        <v>138</v>
      </c>
      <c r="D49" s="13" t="s">
        <v>122</v>
      </c>
      <c r="E49" s="13" t="s">
        <v>123</v>
      </c>
      <c r="F49" s="13" t="s">
        <v>124</v>
      </c>
      <c r="G49" s="13" t="s">
        <v>129</v>
      </c>
      <c r="H49" s="13" t="s">
        <v>139</v>
      </c>
    </row>
    <row r="50" spans="1:8" x14ac:dyDescent="0.3">
      <c r="A50" t="s">
        <v>140</v>
      </c>
      <c r="B50" s="13" t="s">
        <v>141</v>
      </c>
      <c r="C50" s="13" t="s">
        <v>142</v>
      </c>
      <c r="D50" s="13" t="s">
        <v>122</v>
      </c>
      <c r="E50" s="13" t="s">
        <v>123</v>
      </c>
      <c r="F50" s="13" t="s">
        <v>134</v>
      </c>
      <c r="G50" s="13" t="s">
        <v>129</v>
      </c>
      <c r="H50" s="13" t="s">
        <v>143</v>
      </c>
    </row>
    <row r="51" spans="1:8" x14ac:dyDescent="0.3">
      <c r="A51" t="s">
        <v>144</v>
      </c>
      <c r="B51" s="13" t="s">
        <v>145</v>
      </c>
      <c r="C51" s="13" t="s">
        <v>146</v>
      </c>
      <c r="D51" s="13" t="s">
        <v>122</v>
      </c>
      <c r="E51" s="13" t="s">
        <v>123</v>
      </c>
      <c r="F51" s="13" t="s">
        <v>134</v>
      </c>
      <c r="G51" s="13" t="s">
        <v>129</v>
      </c>
      <c r="H51" s="13" t="s">
        <v>147</v>
      </c>
    </row>
    <row r="52" spans="1:8" x14ac:dyDescent="0.3">
      <c r="A52" t="s">
        <v>148</v>
      </c>
      <c r="B52" s="13" t="s">
        <v>149</v>
      </c>
      <c r="C52" s="13" t="s">
        <v>150</v>
      </c>
      <c r="D52" s="13" t="s">
        <v>122</v>
      </c>
      <c r="E52" s="13" t="s">
        <v>151</v>
      </c>
      <c r="F52" s="13" t="s">
        <v>151</v>
      </c>
      <c r="G52" s="13" t="s">
        <v>129</v>
      </c>
      <c r="H52" s="13" t="s">
        <v>152</v>
      </c>
    </row>
    <row r="53" spans="1:8" x14ac:dyDescent="0.3">
      <c r="A53" t="s">
        <v>153</v>
      </c>
      <c r="B53" s="13" t="s">
        <v>154</v>
      </c>
      <c r="C53" s="13" t="s">
        <v>155</v>
      </c>
      <c r="D53" s="13" t="s">
        <v>122</v>
      </c>
      <c r="E53" s="13" t="s">
        <v>156</v>
      </c>
      <c r="F53" s="13" t="s">
        <v>157</v>
      </c>
      <c r="G53" s="13" t="s">
        <v>129</v>
      </c>
      <c r="H53" s="13" t="s">
        <v>158</v>
      </c>
    </row>
    <row r="54" spans="1:8" x14ac:dyDescent="0.3">
      <c r="A54" t="s">
        <v>159</v>
      </c>
      <c r="B54" s="13" t="s">
        <v>160</v>
      </c>
      <c r="C54" s="13" t="s">
        <v>161</v>
      </c>
      <c r="D54" s="13" t="s">
        <v>122</v>
      </c>
      <c r="E54" s="13" t="s">
        <v>162</v>
      </c>
      <c r="F54" s="13" t="s">
        <v>157</v>
      </c>
      <c r="G54" s="13" t="s">
        <v>129</v>
      </c>
      <c r="H54" s="13" t="s">
        <v>163</v>
      </c>
    </row>
    <row r="55" spans="1:8" x14ac:dyDescent="0.3">
      <c r="B55" s="2"/>
      <c r="C55" s="2"/>
      <c r="D55" s="2"/>
      <c r="E55" s="2"/>
      <c r="F55" s="2"/>
      <c r="G55" s="2"/>
    </row>
    <row r="56" spans="1:8" x14ac:dyDescent="0.3">
      <c r="A56" s="2" t="s">
        <v>164</v>
      </c>
      <c r="B56" s="11"/>
      <c r="C56" s="13" t="s">
        <v>165</v>
      </c>
      <c r="D56" s="13" t="s">
        <v>122</v>
      </c>
      <c r="E56" s="13" t="s">
        <v>123</v>
      </c>
      <c r="F56" s="13" t="s">
        <v>134</v>
      </c>
      <c r="G56" s="13" t="s">
        <v>129</v>
      </c>
      <c r="H56" s="13" t="s">
        <v>166</v>
      </c>
    </row>
    <row r="57" spans="1:8" x14ac:dyDescent="0.3">
      <c r="A57" s="2"/>
      <c r="B57" s="2"/>
      <c r="C57" s="2"/>
      <c r="D57" s="2"/>
      <c r="E57" s="2"/>
      <c r="F57" s="2"/>
      <c r="G57" s="2"/>
    </row>
    <row r="59" spans="1:8" x14ac:dyDescent="0.3">
      <c r="A59" s="3" t="s">
        <v>167</v>
      </c>
    </row>
    <row r="60" spans="1:8" x14ac:dyDescent="0.3">
      <c r="A60" s="2" t="s">
        <v>168</v>
      </c>
      <c r="B60" s="2" t="s">
        <v>169</v>
      </c>
      <c r="C60" s="2" t="s">
        <v>118</v>
      </c>
    </row>
    <row r="61" spans="1:8" x14ac:dyDescent="0.3">
      <c r="A61" s="13"/>
      <c r="B61" s="13" t="s">
        <v>170</v>
      </c>
      <c r="C61" s="13" t="s">
        <v>171</v>
      </c>
    </row>
    <row r="63" spans="1:8" x14ac:dyDescent="0.3">
      <c r="A63" s="2" t="s">
        <v>172</v>
      </c>
    </row>
    <row r="64" spans="1:8" x14ac:dyDescent="0.3">
      <c r="A64" s="2" t="s">
        <v>173</v>
      </c>
      <c r="B64" s="2" t="s">
        <v>174</v>
      </c>
      <c r="C64" s="2" t="s">
        <v>175</v>
      </c>
      <c r="D64" s="2" t="s">
        <v>176</v>
      </c>
      <c r="E64" s="2" t="s">
        <v>118</v>
      </c>
    </row>
    <row r="65" spans="1:6" x14ac:dyDescent="0.3">
      <c r="A65" s="11" t="s">
        <v>177</v>
      </c>
      <c r="B65" s="11" t="s">
        <v>178</v>
      </c>
      <c r="C65" s="13" t="s">
        <v>179</v>
      </c>
      <c r="D65" s="13" t="s">
        <v>180</v>
      </c>
      <c r="E65" s="13" t="s">
        <v>181</v>
      </c>
    </row>
    <row r="66" spans="1:6" x14ac:dyDescent="0.3">
      <c r="A66" s="11" t="s">
        <v>182</v>
      </c>
      <c r="B66" s="11" t="s">
        <v>183</v>
      </c>
      <c r="C66" s="13" t="s">
        <v>184</v>
      </c>
      <c r="D66" s="13" t="s">
        <v>185</v>
      </c>
      <c r="E66" s="13" t="s">
        <v>186</v>
      </c>
    </row>
    <row r="67" spans="1:6" x14ac:dyDescent="0.3">
      <c r="A67" s="11" t="s">
        <v>187</v>
      </c>
      <c r="B67" s="11"/>
      <c r="C67" s="13"/>
      <c r="D67" s="13"/>
      <c r="E67" s="13"/>
    </row>
    <row r="70" spans="1:6" x14ac:dyDescent="0.3">
      <c r="C70" s="37"/>
    </row>
    <row r="72" spans="1:6" x14ac:dyDescent="0.3">
      <c r="A72" s="8" t="s">
        <v>188</v>
      </c>
    </row>
    <row r="73" spans="1:6" x14ac:dyDescent="0.3">
      <c r="A73" s="2" t="s">
        <v>189</v>
      </c>
      <c r="B73" s="2" t="s">
        <v>190</v>
      </c>
    </row>
    <row r="74" spans="1:6" x14ac:dyDescent="0.3">
      <c r="A74" s="13" t="s">
        <v>191</v>
      </c>
      <c r="B74" s="13" t="s">
        <v>192</v>
      </c>
      <c r="F74" s="2"/>
    </row>
  </sheetData>
  <hyperlinks>
    <hyperlink ref="E25" r:id="rId1" xr:uid="{EE26C915-FA24-4E27-966A-B7AAE5F3FF56}"/>
    <hyperlink ref="E27" r:id="rId2" xr:uid="{4FFB1CB4-3EC6-48DD-BBD0-433806B33585}"/>
  </hyperlinks>
  <pageMargins left="0.7" right="0.7" top="0.75" bottom="0.75" header="0.3" footer="0.3"/>
  <pageSetup paperSize="9" orientation="portrait" r:id="rId3"/>
  <extLst>
    <ext xmlns:x14="http://schemas.microsoft.com/office/spreadsheetml/2009/9/main" uri="{CCE6A557-97BC-4b89-ADB6-D9C93CAAB3DF}">
      <x14:dataValidations xmlns:xm="http://schemas.microsoft.com/office/excel/2006/main" count="3">
        <x14:dataValidation type="list" allowBlank="1" showInputMessage="1" showErrorMessage="1" xr:uid="{F7EB498C-E889-47B7-A24D-E27E453CF20F}">
          <x14:formula1>
            <xm:f>Effektanalyse!$A$23:$A$27</xm:f>
          </x14:formula1>
          <xm:sqref>E46:E54</xm:sqref>
        </x14:dataValidation>
        <x14:dataValidation type="list" allowBlank="1" showInputMessage="1" showErrorMessage="1" xr:uid="{9F016BB3-DE04-4F84-9435-4096CBC05C37}">
          <x14:formula1>
            <xm:f>Effektanalyse!$B$23:$B$26</xm:f>
          </x14:formula1>
          <xm:sqref>F46:F54</xm:sqref>
        </x14:dataValidation>
        <x14:dataValidation type="list" allowBlank="1" showInputMessage="1" showErrorMessage="1" xr:uid="{22AA0226-07F9-4F45-A8EE-8D1EAEF5060A}">
          <x14:formula1>
            <xm:f>Effektanalyse!$K$23:$K$26</xm:f>
          </x14:formula1>
          <xm:sqref>D46:D54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5"/>
  <sheetViews>
    <sheetView topLeftCell="A4" zoomScaleNormal="100" workbookViewId="0">
      <pane xSplit="1" ySplit="2" topLeftCell="B6" activePane="bottomRight" state="frozen"/>
      <selection pane="topRight" activeCell="B4" sqref="B4"/>
      <selection pane="bottomLeft" activeCell="A6" sqref="A6"/>
      <selection pane="bottomRight" activeCell="F7" sqref="F7"/>
    </sheetView>
  </sheetViews>
  <sheetFormatPr defaultRowHeight="14.4" x14ac:dyDescent="0.3"/>
  <cols>
    <col min="1" max="1" width="27.44140625" bestFit="1" customWidth="1"/>
    <col min="2" max="2" width="18.88671875" customWidth="1"/>
    <col min="3" max="4" width="20.44140625" customWidth="1"/>
    <col min="5" max="5" width="22.5546875" style="42" customWidth="1"/>
    <col min="6" max="6" width="24.5546875" customWidth="1"/>
    <col min="7" max="7" width="30.44140625" customWidth="1"/>
    <col min="8" max="10" width="20.6640625" customWidth="1"/>
    <col min="11" max="11" width="27.44140625" customWidth="1"/>
    <col min="12" max="12" width="27.33203125" customWidth="1"/>
    <col min="13" max="13" width="29.109375" customWidth="1"/>
    <col min="14" max="14" width="23.88671875" customWidth="1"/>
    <col min="15" max="15" width="20.5546875" customWidth="1"/>
    <col min="16" max="16" width="22.5546875" customWidth="1"/>
    <col min="17" max="18" width="20.6640625" customWidth="1"/>
  </cols>
  <sheetData>
    <row r="1" spans="1:19" x14ac:dyDescent="0.3">
      <c r="A1" s="2" t="s">
        <v>193</v>
      </c>
    </row>
    <row r="4" spans="1:19" x14ac:dyDescent="0.3">
      <c r="A4" s="2" t="s">
        <v>194</v>
      </c>
      <c r="B4" s="2" t="s">
        <v>195</v>
      </c>
      <c r="C4" s="2" t="s">
        <v>196</v>
      </c>
      <c r="D4" s="2" t="s">
        <v>197</v>
      </c>
      <c r="E4" s="39" t="s">
        <v>198</v>
      </c>
      <c r="F4" s="2" t="s">
        <v>199</v>
      </c>
      <c r="G4" s="84" t="s">
        <v>200</v>
      </c>
      <c r="H4" s="84"/>
      <c r="I4" s="84"/>
      <c r="J4" s="84"/>
      <c r="K4" s="9" t="s">
        <v>201</v>
      </c>
      <c r="L4" s="2" t="s">
        <v>202</v>
      </c>
      <c r="M4" s="84" t="s">
        <v>203</v>
      </c>
      <c r="N4" s="84"/>
      <c r="O4" s="84"/>
      <c r="P4" s="84"/>
      <c r="Q4" s="2" t="s">
        <v>7</v>
      </c>
      <c r="R4" s="2" t="s">
        <v>204</v>
      </c>
      <c r="S4" s="2" t="s">
        <v>205</v>
      </c>
    </row>
    <row r="5" spans="1:19" x14ac:dyDescent="0.3">
      <c r="A5" s="2" t="s">
        <v>206</v>
      </c>
      <c r="B5" s="2"/>
      <c r="C5" s="2"/>
      <c r="D5" s="2" t="str">
        <f>IF(ISTEXT(F6),"(NB! Velg tiltakskategori under)","")</f>
        <v>(NB! Velg tiltakskategori under)</v>
      </c>
      <c r="E5" s="39" t="s">
        <v>207</v>
      </c>
      <c r="F5" s="2" t="s">
        <v>207</v>
      </c>
      <c r="G5" s="84" t="s">
        <v>208</v>
      </c>
      <c r="H5" s="84"/>
      <c r="I5" s="84"/>
      <c r="J5" s="84"/>
      <c r="K5" s="2" t="s">
        <v>209</v>
      </c>
      <c r="L5" s="2" t="s">
        <v>207</v>
      </c>
      <c r="M5" s="14" t="s">
        <v>210</v>
      </c>
      <c r="N5" s="2" t="s">
        <v>211</v>
      </c>
      <c r="O5" s="2" t="s">
        <v>212</v>
      </c>
      <c r="P5" s="2" t="s">
        <v>213</v>
      </c>
    </row>
    <row r="6" spans="1:19" ht="16.5" customHeight="1" x14ac:dyDescent="0.3">
      <c r="A6" s="2" t="s">
        <v>214</v>
      </c>
      <c r="B6" s="13" t="s">
        <v>215</v>
      </c>
      <c r="C6" s="13" t="s">
        <v>216</v>
      </c>
      <c r="D6" s="13" t="s">
        <v>217</v>
      </c>
      <c r="E6" s="41">
        <v>3.5</v>
      </c>
      <c r="F6" s="13" t="s">
        <v>218</v>
      </c>
      <c r="G6" s="13" t="s">
        <v>219</v>
      </c>
      <c r="H6" s="13" t="s">
        <v>220</v>
      </c>
      <c r="I6" s="13" t="s">
        <v>221</v>
      </c>
      <c r="J6" s="15" t="str">
        <f>IF(ISNUMBER(SEARCH(Tiltaksanalyse!$A$76,$D6)),Tiltaksanalyse!F$76,IF(ISNUMBER(SEARCH(Tiltaksanalyse!$A$77,Tiltaksanalyse!$D6)),Tiltaksanalyse!F$77,IF(ISNUMBER(SEARCH(Tiltaksanalyse!$A$78,Tiltaksanalyse!$D6)),Tiltaksanalyse!F$78,IF(ISNUMBER(SEARCH(Tiltaksanalyse!$A$79,Tiltaksanalyse!$D6)),Tiltaksanalyse!F$79,IF(ISNUMBER(SEARCH(Tiltaksanalyse!$A$80,Tiltaksanalyse!$D6)),Tiltaksanalyse!F$80,IF(ISNUMBER(SEARCH(Tiltaksanalyse!$A$81,Tiltaksanalyse!$D6)),Tiltaksanalyse!F$81,IF(ISNUMBER(SEARCH(Tiltaksanalyse!$A$82,Tiltaksanalyse!$D6)),Tiltaksanalyse!F$82,IF(ISNUMBER(SEARCH(Tiltaksanalyse!$A$83,Tiltaksanalyse!$D6)),Tiltaksanalyse!F$83,IF(ISNUMBER(SEARCH(Tiltaksanalyse!$A$84,Tiltaksanalyse!$D6)),Tiltaksanalyse!F$84,IF(ISNUMBER(SEARCH(Tiltaksanalyse!$A$85,Tiltaksanalyse!$D6)),Tiltaksanalyse!F$85,IF(ISNUMBER(SEARCH(Tiltaksanalyse!$A$86,Tiltaksanalyse!$D6)),Tiltaksanalyse!F$86,IF(ISNUMBER(SEARCH(Tiltaksanalyse!$A$87,Tiltaksanalyse!$D6)),Tiltaksanalyse!F$87,IF(ISNUMBER(SEARCH(Tiltaksanalyse!$A$88,Tiltaksanalyse!$D6)),Tiltaksanalyse!F$88,IF(ISNUMBER(SEARCH(Tiltaksanalyse!$A$89,Tiltaksanalyse!$D6)),Tiltaksanalyse!F$89,IF(ISNUMBER(SEARCH(Tiltaksanalyse!$A$91,Tiltaksanalyse!$D6)),Tiltaksanalyse!F$90,"")))))))))))))))</f>
        <v xml:space="preserve"> </v>
      </c>
      <c r="K6" s="16" t="s">
        <v>222</v>
      </c>
      <c r="L6" s="35" t="s">
        <v>223</v>
      </c>
      <c r="M6" s="41" t="s">
        <v>224</v>
      </c>
      <c r="N6" s="41" t="s">
        <v>224</v>
      </c>
      <c r="O6" s="41" t="s">
        <v>224</v>
      </c>
      <c r="P6" s="41" t="s">
        <v>224</v>
      </c>
      <c r="Q6" s="13" t="s">
        <v>225</v>
      </c>
      <c r="R6" s="11" t="s">
        <v>226</v>
      </c>
      <c r="S6" s="11"/>
    </row>
    <row r="7" spans="1:19" x14ac:dyDescent="0.3">
      <c r="A7" s="2" t="s">
        <v>227</v>
      </c>
      <c r="B7" s="13" t="s">
        <v>228</v>
      </c>
      <c r="C7" s="13" t="s">
        <v>216</v>
      </c>
      <c r="D7" s="13" t="s">
        <v>217</v>
      </c>
      <c r="E7" s="41" t="s">
        <v>229</v>
      </c>
      <c r="F7" s="13" t="s">
        <v>230</v>
      </c>
      <c r="G7" s="13" t="s">
        <v>231</v>
      </c>
      <c r="H7" s="13" t="s">
        <v>232</v>
      </c>
      <c r="I7" s="13" t="s">
        <v>221</v>
      </c>
      <c r="J7" s="15" t="str">
        <f>IF(ISNUMBER(SEARCH(Tiltaksanalyse!$A$76,$D7)),Tiltaksanalyse!F$76,IF(ISNUMBER(SEARCH(Tiltaksanalyse!$A$77,Tiltaksanalyse!$D7)),Tiltaksanalyse!F$77,IF(ISNUMBER(SEARCH(Tiltaksanalyse!$A$78,Tiltaksanalyse!$D7)),Tiltaksanalyse!F$78,IF(ISNUMBER(SEARCH(Tiltaksanalyse!$A$79,Tiltaksanalyse!$D7)),Tiltaksanalyse!F$79,IF(ISNUMBER(SEARCH(Tiltaksanalyse!$A$80,Tiltaksanalyse!$D7)),Tiltaksanalyse!F$80,IF(ISNUMBER(SEARCH(Tiltaksanalyse!$A$81,Tiltaksanalyse!$D7)),Tiltaksanalyse!F$81,IF(ISNUMBER(SEARCH(Tiltaksanalyse!$A$82,Tiltaksanalyse!$D7)),Tiltaksanalyse!F$82,IF(ISNUMBER(SEARCH(Tiltaksanalyse!$A$83,Tiltaksanalyse!$D7)),Tiltaksanalyse!F$83,IF(ISNUMBER(SEARCH(Tiltaksanalyse!$A$84,Tiltaksanalyse!$D7)),Tiltaksanalyse!F$84,IF(ISNUMBER(SEARCH(Tiltaksanalyse!$A$85,Tiltaksanalyse!$D7)),Tiltaksanalyse!F$85,IF(ISNUMBER(SEARCH(Tiltaksanalyse!$A$86,Tiltaksanalyse!$D7)),Tiltaksanalyse!F$86,IF(ISNUMBER(SEARCH(Tiltaksanalyse!$A$87,Tiltaksanalyse!$D7)),Tiltaksanalyse!F$87,IF(ISNUMBER(SEARCH(Tiltaksanalyse!$A$88,Tiltaksanalyse!$D7)),Tiltaksanalyse!F$88,IF(ISNUMBER(SEARCH(Tiltaksanalyse!$A$89,Tiltaksanalyse!$D7)),Tiltaksanalyse!F$89,IF(ISNUMBER(SEARCH(Tiltaksanalyse!$A$91,Tiltaksanalyse!$D7)),Tiltaksanalyse!F$90,"")))))))))))))))</f>
        <v xml:space="preserve"> </v>
      </c>
      <c r="K7" s="16" t="s">
        <v>222</v>
      </c>
      <c r="L7" s="13" t="s">
        <v>233</v>
      </c>
      <c r="M7" s="41" t="s">
        <v>224</v>
      </c>
      <c r="N7" s="41" t="s">
        <v>224</v>
      </c>
      <c r="O7" s="41" t="s">
        <v>224</v>
      </c>
      <c r="P7" s="41" t="s">
        <v>224</v>
      </c>
      <c r="Q7" s="13" t="s">
        <v>225</v>
      </c>
      <c r="R7" s="11" t="s">
        <v>226</v>
      </c>
      <c r="S7" s="11"/>
    </row>
    <row r="8" spans="1:19" x14ac:dyDescent="0.3">
      <c r="A8" s="2" t="s">
        <v>234</v>
      </c>
      <c r="B8" s="13" t="s">
        <v>235</v>
      </c>
      <c r="C8" s="13" t="s">
        <v>236</v>
      </c>
      <c r="D8" s="13" t="s">
        <v>217</v>
      </c>
      <c r="E8" s="41" t="s">
        <v>605</v>
      </c>
      <c r="F8" s="13" t="s">
        <v>237</v>
      </c>
      <c r="G8" s="13" t="s">
        <v>238</v>
      </c>
      <c r="H8" s="13" t="s">
        <v>232</v>
      </c>
      <c r="I8" s="13" t="s">
        <v>239</v>
      </c>
      <c r="J8" s="15" t="str">
        <f>IF(ISNUMBER(SEARCH(Tiltaksanalyse!$A$76,$D8)),Tiltaksanalyse!F$76,IF(ISNUMBER(SEARCH(Tiltaksanalyse!$A$77,Tiltaksanalyse!$D8)),Tiltaksanalyse!F$77,IF(ISNUMBER(SEARCH(Tiltaksanalyse!$A$78,Tiltaksanalyse!$D8)),Tiltaksanalyse!F$78,IF(ISNUMBER(SEARCH(Tiltaksanalyse!$A$79,Tiltaksanalyse!$D8)),Tiltaksanalyse!F$79,IF(ISNUMBER(SEARCH(Tiltaksanalyse!$A$80,Tiltaksanalyse!$D8)),Tiltaksanalyse!F$80,IF(ISNUMBER(SEARCH(Tiltaksanalyse!$A$81,Tiltaksanalyse!$D8)),Tiltaksanalyse!F$81,IF(ISNUMBER(SEARCH(Tiltaksanalyse!$A$82,Tiltaksanalyse!$D8)),Tiltaksanalyse!F$82,IF(ISNUMBER(SEARCH(Tiltaksanalyse!$A$83,Tiltaksanalyse!$D8)),Tiltaksanalyse!F$83,IF(ISNUMBER(SEARCH(Tiltaksanalyse!$A$84,Tiltaksanalyse!$D8)),Tiltaksanalyse!F$84,IF(ISNUMBER(SEARCH(Tiltaksanalyse!$A$85,Tiltaksanalyse!$D8)),Tiltaksanalyse!F$85,IF(ISNUMBER(SEARCH(Tiltaksanalyse!$A$86,Tiltaksanalyse!$D8)),Tiltaksanalyse!F$86,IF(ISNUMBER(SEARCH(Tiltaksanalyse!$A$87,Tiltaksanalyse!$D8)),Tiltaksanalyse!F$87,IF(ISNUMBER(SEARCH(Tiltaksanalyse!$A$88,Tiltaksanalyse!$D8)),Tiltaksanalyse!F$88,IF(ISNUMBER(SEARCH(Tiltaksanalyse!$A$89,Tiltaksanalyse!$D8)),Tiltaksanalyse!F$89,IF(ISNUMBER(SEARCH(Tiltaksanalyse!$A$91,Tiltaksanalyse!$D8)),Tiltaksanalyse!F$90,"")))))))))))))))</f>
        <v xml:space="preserve"> </v>
      </c>
      <c r="K8" s="16" t="s">
        <v>222</v>
      </c>
      <c r="L8" s="13" t="s">
        <v>233</v>
      </c>
      <c r="M8" s="41" t="s">
        <v>224</v>
      </c>
      <c r="N8" s="41" t="s">
        <v>224</v>
      </c>
      <c r="O8" s="41" t="s">
        <v>224</v>
      </c>
      <c r="P8" s="41" t="s">
        <v>224</v>
      </c>
      <c r="Q8" s="13" t="s">
        <v>240</v>
      </c>
      <c r="R8" s="11" t="s">
        <v>226</v>
      </c>
      <c r="S8" s="11"/>
    </row>
    <row r="9" spans="1:19" x14ac:dyDescent="0.3">
      <c r="A9" s="2" t="s">
        <v>241</v>
      </c>
      <c r="B9" s="13" t="s">
        <v>242</v>
      </c>
      <c r="C9" s="13" t="s">
        <v>236</v>
      </c>
      <c r="D9" s="13" t="s">
        <v>243</v>
      </c>
      <c r="E9" s="41" t="s">
        <v>244</v>
      </c>
      <c r="F9" s="13" t="s">
        <v>245</v>
      </c>
      <c r="G9" s="13" t="s">
        <v>246</v>
      </c>
      <c r="H9" s="13" t="s">
        <v>247</v>
      </c>
      <c r="I9" s="13" t="s">
        <v>248</v>
      </c>
      <c r="J9" s="15" t="str">
        <f>IF(ISNUMBER(SEARCH(Tiltaksanalyse!$A$76,$D9)),Tiltaksanalyse!F$76,IF(ISNUMBER(SEARCH(Tiltaksanalyse!$A$77,Tiltaksanalyse!$D9)),Tiltaksanalyse!F$77,IF(ISNUMBER(SEARCH(Tiltaksanalyse!$A$78,Tiltaksanalyse!$D9)),Tiltaksanalyse!F$78,IF(ISNUMBER(SEARCH(Tiltaksanalyse!$A$79,Tiltaksanalyse!$D9)),Tiltaksanalyse!F$79,IF(ISNUMBER(SEARCH(Tiltaksanalyse!$A$80,Tiltaksanalyse!$D9)),Tiltaksanalyse!F$80,IF(ISNUMBER(SEARCH(Tiltaksanalyse!$A$81,Tiltaksanalyse!$D9)),Tiltaksanalyse!F$81,IF(ISNUMBER(SEARCH(Tiltaksanalyse!$A$82,Tiltaksanalyse!$D9)),Tiltaksanalyse!F$82,IF(ISNUMBER(SEARCH(Tiltaksanalyse!$A$83,Tiltaksanalyse!$D9)),Tiltaksanalyse!F$83,IF(ISNUMBER(SEARCH(Tiltaksanalyse!$A$84,Tiltaksanalyse!$D9)),Tiltaksanalyse!F$84,IF(ISNUMBER(SEARCH(Tiltaksanalyse!$A$85,Tiltaksanalyse!$D9)),Tiltaksanalyse!F$85,IF(ISNUMBER(SEARCH(Tiltaksanalyse!$A$86,Tiltaksanalyse!$D9)),Tiltaksanalyse!F$86,IF(ISNUMBER(SEARCH(Tiltaksanalyse!$A$87,Tiltaksanalyse!$D9)),Tiltaksanalyse!F$87,IF(ISNUMBER(SEARCH(Tiltaksanalyse!$A$88,Tiltaksanalyse!$D9)),Tiltaksanalyse!F$88,IF(ISNUMBER(SEARCH(Tiltaksanalyse!$A$89,Tiltaksanalyse!$D9)),Tiltaksanalyse!F$89,IF(ISNUMBER(SEARCH(Tiltaksanalyse!$A$91,Tiltaksanalyse!$D9)),Tiltaksanalyse!F$90,"")))))))))))))))</f>
        <v xml:space="preserve"> </v>
      </c>
      <c r="K9" s="16" t="s">
        <v>249</v>
      </c>
      <c r="L9" s="13" t="s">
        <v>250</v>
      </c>
      <c r="M9" s="41" t="s">
        <v>224</v>
      </c>
      <c r="N9" s="41" t="s">
        <v>224</v>
      </c>
      <c r="O9" s="41" t="s">
        <v>224</v>
      </c>
      <c r="P9" s="41" t="s">
        <v>224</v>
      </c>
      <c r="Q9" s="13" t="s">
        <v>251</v>
      </c>
      <c r="R9" s="11" t="s">
        <v>226</v>
      </c>
      <c r="S9" s="11"/>
    </row>
    <row r="10" spans="1:19" ht="15" customHeight="1" x14ac:dyDescent="0.3">
      <c r="A10" s="2" t="s">
        <v>252</v>
      </c>
      <c r="B10" s="13" t="s">
        <v>253</v>
      </c>
      <c r="C10" s="13" t="s">
        <v>236</v>
      </c>
      <c r="D10" s="13" t="s">
        <v>243</v>
      </c>
      <c r="E10" s="41"/>
      <c r="F10" s="13" t="s">
        <v>254</v>
      </c>
      <c r="G10" s="13" t="s">
        <v>255</v>
      </c>
      <c r="H10" s="13" t="s">
        <v>256</v>
      </c>
      <c r="I10" s="40" t="s">
        <v>257</v>
      </c>
      <c r="J10" s="15" t="str">
        <f>IF(ISNUMBER(SEARCH(Tiltaksanalyse!$A$76,$D10)),Tiltaksanalyse!F$76,IF(ISNUMBER(SEARCH(Tiltaksanalyse!$A$77,Tiltaksanalyse!$D10)),Tiltaksanalyse!F$77,IF(ISNUMBER(SEARCH(Tiltaksanalyse!$A$78,Tiltaksanalyse!$D10)),Tiltaksanalyse!F$78,IF(ISNUMBER(SEARCH(Tiltaksanalyse!$A$79,Tiltaksanalyse!$D10)),Tiltaksanalyse!F$79,IF(ISNUMBER(SEARCH(Tiltaksanalyse!$A$80,Tiltaksanalyse!$D10)),Tiltaksanalyse!F$80,IF(ISNUMBER(SEARCH(Tiltaksanalyse!$A$81,Tiltaksanalyse!$D10)),Tiltaksanalyse!F$81,IF(ISNUMBER(SEARCH(Tiltaksanalyse!$A$82,Tiltaksanalyse!$D10)),Tiltaksanalyse!F$82,IF(ISNUMBER(SEARCH(Tiltaksanalyse!$A$83,Tiltaksanalyse!$D10)),Tiltaksanalyse!F$83,IF(ISNUMBER(SEARCH(Tiltaksanalyse!$A$84,Tiltaksanalyse!$D10)),Tiltaksanalyse!F$84,IF(ISNUMBER(SEARCH(Tiltaksanalyse!$A$85,Tiltaksanalyse!$D10)),Tiltaksanalyse!F$85,IF(ISNUMBER(SEARCH(Tiltaksanalyse!$A$86,Tiltaksanalyse!$D10)),Tiltaksanalyse!F$86,IF(ISNUMBER(SEARCH(Tiltaksanalyse!$A$87,Tiltaksanalyse!$D10)),Tiltaksanalyse!F$87,IF(ISNUMBER(SEARCH(Tiltaksanalyse!$A$88,Tiltaksanalyse!$D10)),Tiltaksanalyse!F$88,IF(ISNUMBER(SEARCH(Tiltaksanalyse!$A$89,Tiltaksanalyse!$D10)),Tiltaksanalyse!F$89,IF(ISNUMBER(SEARCH(Tiltaksanalyse!$A$91,Tiltaksanalyse!$D10)),Tiltaksanalyse!F$90,"")))))))))))))))</f>
        <v xml:space="preserve"> </v>
      </c>
      <c r="K10" s="16" t="s">
        <v>258</v>
      </c>
      <c r="L10" s="13" t="s">
        <v>259</v>
      </c>
      <c r="M10" s="41" t="s">
        <v>224</v>
      </c>
      <c r="N10" s="41" t="s">
        <v>224</v>
      </c>
      <c r="O10" s="41" t="s">
        <v>224</v>
      </c>
      <c r="P10" s="41" t="s">
        <v>224</v>
      </c>
      <c r="Q10" s="13" t="s">
        <v>260</v>
      </c>
      <c r="R10" s="11" t="s">
        <v>226</v>
      </c>
      <c r="S10" s="11"/>
    </row>
    <row r="11" spans="1:19" x14ac:dyDescent="0.3">
      <c r="A11" s="2"/>
    </row>
    <row r="12" spans="1:19" x14ac:dyDescent="0.3">
      <c r="A12" s="2" t="s">
        <v>261</v>
      </c>
    </row>
    <row r="13" spans="1:19" x14ac:dyDescent="0.3">
      <c r="A13" s="2" t="s">
        <v>214</v>
      </c>
      <c r="B13" s="13" t="s">
        <v>215</v>
      </c>
      <c r="C13" s="13" t="s">
        <v>216</v>
      </c>
      <c r="D13" s="13" t="s">
        <v>217</v>
      </c>
      <c r="E13" s="41">
        <v>3.5</v>
      </c>
      <c r="F13" s="13" t="s">
        <v>262</v>
      </c>
      <c r="G13" s="10"/>
      <c r="H13" s="10"/>
      <c r="I13" s="10"/>
      <c r="J13" s="10"/>
      <c r="K13" s="10"/>
      <c r="L13" s="11"/>
      <c r="M13" s="11"/>
      <c r="N13" s="11"/>
      <c r="O13" s="11"/>
      <c r="P13" s="11"/>
      <c r="Q13" s="11"/>
      <c r="R13" s="10"/>
    </row>
    <row r="14" spans="1:19" x14ac:dyDescent="0.3">
      <c r="A14" s="2" t="s">
        <v>227</v>
      </c>
      <c r="B14" s="13" t="s">
        <v>228</v>
      </c>
      <c r="C14" s="13" t="s">
        <v>216</v>
      </c>
      <c r="D14" s="13" t="s">
        <v>217</v>
      </c>
      <c r="E14" s="41" t="s">
        <v>229</v>
      </c>
      <c r="F14" s="13" t="s">
        <v>263</v>
      </c>
      <c r="G14" s="10"/>
      <c r="H14" s="10"/>
      <c r="I14" s="10"/>
      <c r="J14" s="10"/>
      <c r="K14" s="10"/>
      <c r="L14" s="11"/>
      <c r="M14" s="11"/>
      <c r="N14" s="11"/>
      <c r="O14" s="11"/>
      <c r="P14" s="11"/>
      <c r="Q14" s="11"/>
      <c r="R14" s="10"/>
    </row>
    <row r="15" spans="1:19" x14ac:dyDescent="0.3">
      <c r="A15" s="2" t="s">
        <v>241</v>
      </c>
      <c r="B15" s="13" t="s">
        <v>242</v>
      </c>
      <c r="C15" s="13" t="s">
        <v>236</v>
      </c>
      <c r="D15" s="13" t="s">
        <v>243</v>
      </c>
      <c r="E15" s="41" t="s">
        <v>244</v>
      </c>
      <c r="F15" s="13" t="s">
        <v>264</v>
      </c>
      <c r="G15" s="10"/>
      <c r="H15" s="10"/>
      <c r="I15" s="10"/>
      <c r="J15" s="10"/>
      <c r="K15" s="10"/>
      <c r="L15" s="11"/>
      <c r="M15" s="11"/>
      <c r="N15" s="11"/>
      <c r="O15" s="11"/>
      <c r="P15" s="11"/>
      <c r="Q15" s="11"/>
      <c r="R15" s="10"/>
    </row>
    <row r="16" spans="1:19" x14ac:dyDescent="0.3">
      <c r="A16" s="2"/>
    </row>
    <row r="17" spans="1:10" x14ac:dyDescent="0.3">
      <c r="A17" s="2"/>
      <c r="F17" s="3" t="s">
        <v>265</v>
      </c>
    </row>
    <row r="18" spans="1:10" x14ac:dyDescent="0.3">
      <c r="A18" s="2" t="s">
        <v>193</v>
      </c>
      <c r="B18" s="2" t="s">
        <v>266</v>
      </c>
      <c r="C18" s="2"/>
      <c r="D18" s="2"/>
      <c r="E18" s="39"/>
      <c r="F18" s="2" t="s">
        <v>267</v>
      </c>
      <c r="G18" s="2"/>
      <c r="J18" s="9" t="s">
        <v>268</v>
      </c>
    </row>
    <row r="19" spans="1:10" x14ac:dyDescent="0.3">
      <c r="A19" s="2"/>
      <c r="B19" s="2" t="s">
        <v>177</v>
      </c>
      <c r="C19" s="2" t="s">
        <v>182</v>
      </c>
      <c r="D19" s="9" t="s">
        <v>187</v>
      </c>
      <c r="E19" s="39"/>
      <c r="F19" s="2" t="s">
        <v>177</v>
      </c>
      <c r="G19" s="2" t="s">
        <v>182</v>
      </c>
      <c r="H19" s="2" t="s">
        <v>269</v>
      </c>
      <c r="I19" s="2"/>
    </row>
    <row r="20" spans="1:10" x14ac:dyDescent="0.3">
      <c r="A20" s="2" t="s">
        <v>206</v>
      </c>
      <c r="B20" s="78"/>
      <c r="C20" s="78"/>
      <c r="D20" s="78"/>
      <c r="E20" s="39"/>
      <c r="F20" s="2"/>
      <c r="G20" s="2"/>
      <c r="H20" s="2"/>
      <c r="I20" s="2"/>
      <c r="J20" s="2"/>
    </row>
    <row r="21" spans="1:10" x14ac:dyDescent="0.3">
      <c r="A21" s="80" t="s">
        <v>214</v>
      </c>
      <c r="B21" s="43"/>
      <c r="C21" s="11"/>
      <c r="D21" s="11"/>
      <c r="E21" s="43"/>
      <c r="F21" s="11"/>
      <c r="G21" s="11"/>
      <c r="H21" s="11"/>
      <c r="I21" s="11"/>
      <c r="J21" s="13" t="s">
        <v>270</v>
      </c>
    </row>
    <row r="22" spans="1:10" x14ac:dyDescent="0.3">
      <c r="A22" s="80" t="s">
        <v>227</v>
      </c>
      <c r="B22" s="43"/>
      <c r="C22" s="11"/>
      <c r="D22" s="11"/>
      <c r="E22" s="43"/>
      <c r="F22" s="11"/>
      <c r="G22" s="11"/>
      <c r="H22" s="11"/>
      <c r="I22" s="11"/>
      <c r="J22" s="13"/>
    </row>
    <row r="23" spans="1:10" x14ac:dyDescent="0.3">
      <c r="A23" s="80" t="s">
        <v>234</v>
      </c>
      <c r="B23" s="43"/>
      <c r="C23" s="11"/>
      <c r="D23" s="11"/>
      <c r="E23" s="43"/>
      <c r="F23" s="11"/>
      <c r="G23" s="11"/>
      <c r="H23" s="11"/>
      <c r="I23" s="11"/>
      <c r="J23" s="13"/>
    </row>
    <row r="24" spans="1:10" x14ac:dyDescent="0.3">
      <c r="A24" s="80" t="s">
        <v>241</v>
      </c>
      <c r="B24" s="43"/>
      <c r="C24" s="11"/>
      <c r="D24" s="11"/>
      <c r="E24" s="43"/>
      <c r="F24" s="11"/>
      <c r="G24" s="11"/>
      <c r="H24" s="11"/>
      <c r="I24" s="11"/>
      <c r="J24" s="13"/>
    </row>
    <row r="25" spans="1:10" x14ac:dyDescent="0.3">
      <c r="A25" s="80" t="s">
        <v>252</v>
      </c>
      <c r="B25" s="43"/>
      <c r="C25" s="11"/>
      <c r="D25" s="11"/>
      <c r="E25" s="43"/>
      <c r="F25" s="11"/>
      <c r="G25" s="11"/>
      <c r="H25" s="11"/>
      <c r="I25" s="11"/>
      <c r="J25" s="13"/>
    </row>
    <row r="27" spans="1:10" x14ac:dyDescent="0.3">
      <c r="F27" s="3" t="s">
        <v>271</v>
      </c>
    </row>
    <row r="28" spans="1:10" x14ac:dyDescent="0.3">
      <c r="A28" s="9"/>
      <c r="B28" s="9" t="s">
        <v>194</v>
      </c>
      <c r="C28" s="9"/>
      <c r="D28" s="9"/>
      <c r="E28" s="44"/>
      <c r="F28" s="9" t="s">
        <v>267</v>
      </c>
      <c r="G28" s="9" t="s">
        <v>272</v>
      </c>
      <c r="H28" s="9" t="s">
        <v>273</v>
      </c>
      <c r="I28" s="9" t="s">
        <v>118</v>
      </c>
    </row>
    <row r="29" spans="1:10" x14ac:dyDescent="0.3">
      <c r="A29" s="2" t="s">
        <v>274</v>
      </c>
      <c r="B29" s="13" t="s">
        <v>214</v>
      </c>
      <c r="C29" s="13" t="s">
        <v>227</v>
      </c>
      <c r="D29" s="13" t="s">
        <v>241</v>
      </c>
      <c r="E29" s="13"/>
      <c r="F29" s="13" t="s">
        <v>275</v>
      </c>
      <c r="G29" s="11" t="s">
        <v>226</v>
      </c>
      <c r="H29" s="13"/>
      <c r="I29" s="13" t="s">
        <v>276</v>
      </c>
    </row>
    <row r="30" spans="1:10" x14ac:dyDescent="0.3">
      <c r="A30" s="2" t="s">
        <v>277</v>
      </c>
      <c r="B30" s="13" t="s">
        <v>214</v>
      </c>
      <c r="C30" s="13" t="s">
        <v>227</v>
      </c>
      <c r="D30" s="13" t="s">
        <v>234</v>
      </c>
      <c r="E30" s="13" t="s">
        <v>241</v>
      </c>
      <c r="F30" s="13" t="s">
        <v>275</v>
      </c>
      <c r="G30" s="11" t="s">
        <v>226</v>
      </c>
      <c r="H30" s="13"/>
      <c r="I30" s="13"/>
    </row>
    <row r="31" spans="1:10" x14ac:dyDescent="0.3">
      <c r="A31" s="2"/>
      <c r="F31" s="3"/>
    </row>
    <row r="32" spans="1:10" x14ac:dyDescent="0.3">
      <c r="A32" s="2"/>
      <c r="E32" s="45" t="s">
        <v>278</v>
      </c>
    </row>
    <row r="33" spans="1:6" x14ac:dyDescent="0.3">
      <c r="A33" s="2" t="s">
        <v>279</v>
      </c>
      <c r="E33" s="45" t="s">
        <v>280</v>
      </c>
    </row>
    <row r="34" spans="1:6" x14ac:dyDescent="0.3">
      <c r="A34" s="2" t="s">
        <v>281</v>
      </c>
      <c r="B34" s="2" t="s">
        <v>282</v>
      </c>
      <c r="C34" s="2" t="s">
        <v>283</v>
      </c>
      <c r="D34" s="2" t="s">
        <v>284</v>
      </c>
      <c r="E34" s="39" t="s">
        <v>285</v>
      </c>
      <c r="F34" s="2" t="s">
        <v>7</v>
      </c>
    </row>
    <row r="35" spans="1:6" x14ac:dyDescent="0.3">
      <c r="A35" s="2" t="s">
        <v>286</v>
      </c>
      <c r="B35" s="13" t="s">
        <v>287</v>
      </c>
      <c r="C35" s="50" t="s">
        <v>288</v>
      </c>
      <c r="D35" s="13" t="s">
        <v>289</v>
      </c>
      <c r="E35" s="50" t="s">
        <v>290</v>
      </c>
      <c r="F35" s="13" t="s">
        <v>291</v>
      </c>
    </row>
    <row r="36" spans="1:6" x14ac:dyDescent="0.3">
      <c r="A36" s="2" t="s">
        <v>292</v>
      </c>
      <c r="B36" s="13" t="s">
        <v>293</v>
      </c>
      <c r="C36" s="50" t="s">
        <v>294</v>
      </c>
      <c r="D36" s="13" t="s">
        <v>295</v>
      </c>
      <c r="E36" s="50" t="s">
        <v>296</v>
      </c>
      <c r="F36" s="13" t="s">
        <v>297</v>
      </c>
    </row>
    <row r="38" spans="1:6" x14ac:dyDescent="0.3">
      <c r="A38" s="2" t="s">
        <v>298</v>
      </c>
    </row>
    <row r="39" spans="1:6" x14ac:dyDescent="0.3">
      <c r="A39" s="2" t="s">
        <v>299</v>
      </c>
      <c r="B39" s="13" t="s">
        <v>300</v>
      </c>
    </row>
    <row r="40" spans="1:6" x14ac:dyDescent="0.3">
      <c r="A40" s="2" t="s">
        <v>301</v>
      </c>
      <c r="B40" s="81" t="s">
        <v>606</v>
      </c>
    </row>
    <row r="50" spans="7:7" x14ac:dyDescent="0.3">
      <c r="G50" t="str">
        <f t="shared" ref="G50:G53" si="0">G11&amp;H11&amp;I11</f>
        <v/>
      </c>
    </row>
    <row r="51" spans="7:7" x14ac:dyDescent="0.3">
      <c r="G51" t="str">
        <f t="shared" si="0"/>
        <v/>
      </c>
    </row>
    <row r="52" spans="7:7" x14ac:dyDescent="0.3">
      <c r="G52" t="str">
        <f t="shared" si="0"/>
        <v/>
      </c>
    </row>
    <row r="53" spans="7:7" x14ac:dyDescent="0.3">
      <c r="G53" t="str">
        <f t="shared" si="0"/>
        <v/>
      </c>
    </row>
    <row r="73" spans="1:8" ht="15" thickBot="1" x14ac:dyDescent="0.35"/>
    <row r="74" spans="1:8" x14ac:dyDescent="0.3">
      <c r="A74" s="17" t="s">
        <v>302</v>
      </c>
      <c r="B74" s="18"/>
      <c r="C74" s="18"/>
      <c r="D74" s="18"/>
      <c r="E74" s="46"/>
      <c r="F74" s="19"/>
    </row>
    <row r="75" spans="1:8" x14ac:dyDescent="0.3">
      <c r="A75" s="20" t="s">
        <v>303</v>
      </c>
      <c r="B75" s="21" t="s">
        <v>304</v>
      </c>
      <c r="C75" s="21" t="s">
        <v>305</v>
      </c>
      <c r="D75" s="21" t="s">
        <v>306</v>
      </c>
      <c r="E75" s="47" t="s">
        <v>307</v>
      </c>
      <c r="F75" s="22" t="s">
        <v>308</v>
      </c>
      <c r="G75" s="2"/>
      <c r="H75" s="2"/>
    </row>
    <row r="76" spans="1:8" x14ac:dyDescent="0.3">
      <c r="A76" s="23" t="s">
        <v>309</v>
      </c>
      <c r="B76" s="24" t="s">
        <v>310</v>
      </c>
      <c r="C76" s="24" t="s">
        <v>311</v>
      </c>
      <c r="D76" s="24" t="s">
        <v>312</v>
      </c>
      <c r="E76" s="48" t="s">
        <v>313</v>
      </c>
      <c r="F76" s="25" t="s">
        <v>314</v>
      </c>
    </row>
    <row r="77" spans="1:8" x14ac:dyDescent="0.3">
      <c r="A77" s="23" t="s">
        <v>315</v>
      </c>
      <c r="B77" s="24" t="s">
        <v>316</v>
      </c>
      <c r="C77" s="24" t="s">
        <v>317</v>
      </c>
      <c r="D77" s="24" t="s">
        <v>318</v>
      </c>
      <c r="E77" s="48" t="s">
        <v>319</v>
      </c>
      <c r="F77" s="25" t="s">
        <v>320</v>
      </c>
    </row>
    <row r="78" spans="1:8" x14ac:dyDescent="0.3">
      <c r="A78" s="23" t="s">
        <v>321</v>
      </c>
      <c r="B78" s="24" t="s">
        <v>322</v>
      </c>
      <c r="C78" s="24" t="s">
        <v>311</v>
      </c>
      <c r="D78" s="24" t="s">
        <v>323</v>
      </c>
      <c r="E78" s="48" t="s">
        <v>324</v>
      </c>
      <c r="F78" s="25" t="s">
        <v>325</v>
      </c>
    </row>
    <row r="79" spans="1:8" x14ac:dyDescent="0.3">
      <c r="A79" s="23" t="s">
        <v>326</v>
      </c>
      <c r="B79" s="24" t="s">
        <v>327</v>
      </c>
      <c r="C79" s="24" t="s">
        <v>311</v>
      </c>
      <c r="D79" s="24" t="s">
        <v>328</v>
      </c>
      <c r="E79" s="48" t="s">
        <v>329</v>
      </c>
      <c r="F79" s="25" t="s">
        <v>325</v>
      </c>
    </row>
    <row r="80" spans="1:8" x14ac:dyDescent="0.3">
      <c r="A80" s="23" t="s">
        <v>330</v>
      </c>
      <c r="B80" s="24" t="s">
        <v>331</v>
      </c>
      <c r="C80" s="24" t="s">
        <v>311</v>
      </c>
      <c r="D80" s="24" t="s">
        <v>332</v>
      </c>
      <c r="E80" s="48" t="s">
        <v>333</v>
      </c>
      <c r="F80" s="25" t="s">
        <v>325</v>
      </c>
    </row>
    <row r="81" spans="1:7" x14ac:dyDescent="0.3">
      <c r="A81" s="23" t="s">
        <v>334</v>
      </c>
      <c r="B81" s="24" t="s">
        <v>335</v>
      </c>
      <c r="C81" s="24" t="s">
        <v>311</v>
      </c>
      <c r="D81" s="24" t="s">
        <v>336</v>
      </c>
      <c r="E81" s="48" t="s">
        <v>337</v>
      </c>
      <c r="F81" s="25" t="s">
        <v>325</v>
      </c>
    </row>
    <row r="82" spans="1:7" x14ac:dyDescent="0.3">
      <c r="A82" s="23" t="s">
        <v>338</v>
      </c>
      <c r="B82" s="24" t="s">
        <v>339</v>
      </c>
      <c r="C82" s="24" t="s">
        <v>311</v>
      </c>
      <c r="D82" s="24" t="s">
        <v>340</v>
      </c>
      <c r="E82" s="48" t="s">
        <v>341</v>
      </c>
      <c r="F82" s="25" t="s">
        <v>320</v>
      </c>
    </row>
    <row r="83" spans="1:7" x14ac:dyDescent="0.3">
      <c r="A83" s="23" t="s">
        <v>243</v>
      </c>
      <c r="B83" s="24" t="s">
        <v>342</v>
      </c>
      <c r="C83" s="24" t="s">
        <v>343</v>
      </c>
      <c r="D83" s="24" t="s">
        <v>341</v>
      </c>
      <c r="E83" s="48" t="s">
        <v>340</v>
      </c>
      <c r="F83" s="25" t="s">
        <v>344</v>
      </c>
    </row>
    <row r="84" spans="1:7" x14ac:dyDescent="0.3">
      <c r="A84" s="23" t="s">
        <v>345</v>
      </c>
      <c r="B84" s="24" t="s">
        <v>346</v>
      </c>
      <c r="C84" s="24" t="s">
        <v>347</v>
      </c>
      <c r="D84" s="24" t="s">
        <v>341</v>
      </c>
      <c r="E84" s="48" t="s">
        <v>348</v>
      </c>
      <c r="F84" s="25" t="s">
        <v>340</v>
      </c>
    </row>
    <row r="85" spans="1:7" x14ac:dyDescent="0.3">
      <c r="A85" s="23" t="s">
        <v>349</v>
      </c>
      <c r="B85" s="24" t="s">
        <v>350</v>
      </c>
      <c r="C85" s="24" t="s">
        <v>351</v>
      </c>
      <c r="D85" s="24" t="s">
        <v>352</v>
      </c>
      <c r="E85" s="48" t="s">
        <v>320</v>
      </c>
      <c r="F85" s="25" t="s">
        <v>344</v>
      </c>
    </row>
    <row r="86" spans="1:7" x14ac:dyDescent="0.3">
      <c r="A86" s="23" t="s">
        <v>353</v>
      </c>
      <c r="B86" s="24" t="s">
        <v>354</v>
      </c>
      <c r="C86" s="24" t="s">
        <v>355</v>
      </c>
      <c r="D86" s="24" t="s">
        <v>356</v>
      </c>
      <c r="E86" s="48" t="s">
        <v>320</v>
      </c>
      <c r="F86" s="25" t="s">
        <v>344</v>
      </c>
    </row>
    <row r="87" spans="1:7" x14ac:dyDescent="0.3">
      <c r="A87" s="23" t="s">
        <v>357</v>
      </c>
      <c r="B87" s="24" t="s">
        <v>358</v>
      </c>
      <c r="C87" s="24" t="s">
        <v>359</v>
      </c>
      <c r="D87" s="24" t="s">
        <v>360</v>
      </c>
      <c r="E87" s="48" t="s">
        <v>323</v>
      </c>
      <c r="F87" s="25" t="s">
        <v>320</v>
      </c>
    </row>
    <row r="88" spans="1:7" x14ac:dyDescent="0.3">
      <c r="A88" s="23" t="s">
        <v>361</v>
      </c>
      <c r="B88" s="24" t="s">
        <v>362</v>
      </c>
      <c r="C88" s="24" t="s">
        <v>363</v>
      </c>
      <c r="D88" s="24" t="s">
        <v>364</v>
      </c>
      <c r="E88" s="48" t="s">
        <v>365</v>
      </c>
      <c r="F88" s="25" t="s">
        <v>344</v>
      </c>
    </row>
    <row r="89" spans="1:7" x14ac:dyDescent="0.3">
      <c r="A89" s="23" t="s">
        <v>217</v>
      </c>
      <c r="B89" s="24" t="s">
        <v>366</v>
      </c>
      <c r="C89" s="24" t="s">
        <v>367</v>
      </c>
      <c r="D89" s="24" t="s">
        <v>344</v>
      </c>
      <c r="E89" s="48" t="s">
        <v>344</v>
      </c>
      <c r="F89" s="25" t="s">
        <v>344</v>
      </c>
      <c r="G89" t="s">
        <v>344</v>
      </c>
    </row>
    <row r="90" spans="1:7" x14ac:dyDescent="0.3">
      <c r="A90" s="23"/>
      <c r="B90" s="24"/>
      <c r="C90" s="24"/>
      <c r="D90" s="24"/>
      <c r="E90" s="48"/>
      <c r="F90" s="25"/>
    </row>
    <row r="91" spans="1:7" x14ac:dyDescent="0.3">
      <c r="A91" s="20" t="s">
        <v>368</v>
      </c>
      <c r="B91" s="24"/>
      <c r="C91" s="24"/>
      <c r="D91" s="24"/>
      <c r="E91" s="48"/>
      <c r="F91" s="25"/>
    </row>
    <row r="92" spans="1:7" x14ac:dyDescent="0.3">
      <c r="A92" s="23" t="s">
        <v>258</v>
      </c>
      <c r="B92" s="24"/>
      <c r="C92" s="24"/>
      <c r="D92" s="24"/>
      <c r="E92" s="48"/>
      <c r="F92" s="25"/>
    </row>
    <row r="93" spans="1:7" x14ac:dyDescent="0.3">
      <c r="A93" s="23" t="s">
        <v>249</v>
      </c>
      <c r="B93" s="24"/>
      <c r="C93" s="24"/>
      <c r="D93" s="24"/>
      <c r="E93" s="48"/>
      <c r="F93" s="25"/>
    </row>
    <row r="94" spans="1:7" x14ac:dyDescent="0.3">
      <c r="A94" s="23" t="s">
        <v>222</v>
      </c>
      <c r="B94" s="24"/>
      <c r="C94" s="24"/>
      <c r="D94" s="24"/>
      <c r="E94" s="48"/>
      <c r="F94" s="25" t="s">
        <v>344</v>
      </c>
    </row>
    <row r="95" spans="1:7" ht="15" thickBot="1" x14ac:dyDescent="0.35">
      <c r="A95" s="26" t="s">
        <v>369</v>
      </c>
      <c r="B95" s="27"/>
      <c r="C95" s="27"/>
      <c r="D95" s="27"/>
      <c r="E95" s="49"/>
      <c r="F95" s="28"/>
    </row>
  </sheetData>
  <mergeCells count="3">
    <mergeCell ref="G4:J4"/>
    <mergeCell ref="M4:P4"/>
    <mergeCell ref="G5:J5"/>
  </mergeCells>
  <dataValidations count="2">
    <dataValidation type="list" allowBlank="1" showInputMessage="1" showErrorMessage="1" sqref="K6:K10" xr:uid="{00000000-0002-0000-0100-000001000000}">
      <formula1>$A$92:$A$95</formula1>
    </dataValidation>
    <dataValidation type="list" allowBlank="1" showInputMessage="1" showErrorMessage="1" promptTitle="Tiltakskategori" prompt="Vennligst velg fra nedtrekkslisten" sqref="D6:D10 D13:D15" xr:uid="{00000000-0002-0000-0100-000002000000}">
      <formula1>$A$76:$A$89</formula1>
    </dataValidation>
  </dataValidations>
  <hyperlinks>
    <hyperlink ref="I6" r:id="rId1" xr:uid="{F0EE1CD9-C079-45BC-AD3A-B23ED89B6772}"/>
    <hyperlink ref="I7" r:id="rId2" xr:uid="{0BC7BB40-44F9-407E-BF88-AF1A00794BD0}"/>
    <hyperlink ref="I10" r:id="rId3" xr:uid="{A602DFB0-6E21-46B5-B8C0-1A0A7CCE6A90}"/>
  </hyperlinks>
  <pageMargins left="0.7" right="0.7" top="0.75" bottom="0.75" header="0.3" footer="0.3"/>
  <pageSetup paperSize="9" orientation="portrait" r:id="rId4"/>
  <drawing r:id="rId5"/>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0271C-B2F4-4B05-8C43-A06724E65BFF}">
  <dimension ref="A1:Y42"/>
  <sheetViews>
    <sheetView workbookViewId="0">
      <pane xSplit="4" ySplit="2" topLeftCell="T3" activePane="bottomRight" state="frozen"/>
      <selection pane="topRight" activeCell="E1" sqref="E1"/>
      <selection pane="bottomLeft" activeCell="A3" sqref="A3"/>
      <selection pane="bottomRight" activeCell="U5" sqref="U5:V9"/>
    </sheetView>
  </sheetViews>
  <sheetFormatPr defaultRowHeight="14.4" x14ac:dyDescent="0.3"/>
  <cols>
    <col min="1" max="1" width="17.6640625" customWidth="1"/>
    <col min="2" max="2" width="9.21875" customWidth="1"/>
    <col min="3" max="3" width="21.44140625" customWidth="1"/>
    <col min="4" max="4" width="16.44140625" customWidth="1"/>
    <col min="5" max="25" width="14.21875" customWidth="1"/>
  </cols>
  <sheetData>
    <row r="1" spans="1:25" x14ac:dyDescent="0.3">
      <c r="A1" s="3" t="s">
        <v>370</v>
      </c>
      <c r="E1" s="2" t="s">
        <v>214</v>
      </c>
      <c r="F1" s="2"/>
      <c r="G1" s="2"/>
      <c r="H1" s="2" t="s">
        <v>227</v>
      </c>
      <c r="I1" s="2"/>
      <c r="J1" s="2"/>
      <c r="K1" s="2" t="s">
        <v>234</v>
      </c>
      <c r="N1" s="2" t="s">
        <v>241</v>
      </c>
      <c r="Q1" s="2" t="s">
        <v>252</v>
      </c>
      <c r="T1" s="2" t="s">
        <v>371</v>
      </c>
      <c r="W1" s="2" t="s">
        <v>372</v>
      </c>
    </row>
    <row r="2" spans="1:25" x14ac:dyDescent="0.3">
      <c r="A2" s="2" t="s">
        <v>198</v>
      </c>
      <c r="B2" s="2" t="s">
        <v>114</v>
      </c>
      <c r="C2" s="2" t="s">
        <v>115</v>
      </c>
      <c r="D2" s="2" t="s">
        <v>116</v>
      </c>
      <c r="E2" s="2" t="s">
        <v>373</v>
      </c>
      <c r="F2" s="2" t="s">
        <v>374</v>
      </c>
      <c r="G2" s="2" t="s">
        <v>375</v>
      </c>
      <c r="H2" s="2" t="s">
        <v>376</v>
      </c>
      <c r="I2" s="2" t="s">
        <v>374</v>
      </c>
      <c r="J2" s="2" t="s">
        <v>375</v>
      </c>
      <c r="K2" s="2" t="s">
        <v>376</v>
      </c>
      <c r="L2" s="2" t="s">
        <v>374</v>
      </c>
      <c r="M2" s="2" t="s">
        <v>375</v>
      </c>
      <c r="N2" s="2" t="s">
        <v>376</v>
      </c>
      <c r="O2" s="2" t="s">
        <v>374</v>
      </c>
      <c r="P2" s="2" t="s">
        <v>375</v>
      </c>
      <c r="Q2" s="2" t="s">
        <v>376</v>
      </c>
      <c r="R2" s="2" t="s">
        <v>374</v>
      </c>
      <c r="S2" s="2" t="s">
        <v>375</v>
      </c>
      <c r="T2" s="2" t="s">
        <v>376</v>
      </c>
      <c r="U2" s="2" t="s">
        <v>374</v>
      </c>
      <c r="V2" s="2" t="s">
        <v>375</v>
      </c>
      <c r="W2" s="2" t="s">
        <v>376</v>
      </c>
      <c r="X2" s="2" t="s">
        <v>374</v>
      </c>
      <c r="Y2" s="2" t="s">
        <v>375</v>
      </c>
    </row>
    <row r="3" spans="1:25" x14ac:dyDescent="0.3">
      <c r="A3" s="2" t="s">
        <v>119</v>
      </c>
      <c r="B3" s="3" t="str">
        <f>'Generell input'!D46</f>
        <v>Pågående</v>
      </c>
      <c r="C3" s="3" t="str">
        <f>'Generell input'!E46</f>
        <v>Hele forekomstarealet påvirkes (&gt; 90 %)</v>
      </c>
      <c r="D3" s="3" t="str">
        <f>'Generell input'!F46</f>
        <v>Langsom, men signifikant, reduksjon (&lt; 20 % over 10 år)</v>
      </c>
      <c r="E3" t="s">
        <v>377</v>
      </c>
      <c r="F3" t="s">
        <v>378</v>
      </c>
      <c r="G3" t="s">
        <v>379</v>
      </c>
      <c r="H3" t="s">
        <v>377</v>
      </c>
      <c r="I3" t="s">
        <v>378</v>
      </c>
      <c r="J3" t="s">
        <v>379</v>
      </c>
      <c r="K3" t="s">
        <v>377</v>
      </c>
      <c r="L3" t="s">
        <v>378</v>
      </c>
      <c r="M3" t="s">
        <v>379</v>
      </c>
      <c r="N3" t="s">
        <v>377</v>
      </c>
      <c r="O3" t="s">
        <v>378</v>
      </c>
      <c r="P3" t="s">
        <v>379</v>
      </c>
      <c r="Q3" t="s">
        <v>377</v>
      </c>
      <c r="R3" t="s">
        <v>378</v>
      </c>
      <c r="S3" t="s">
        <v>379</v>
      </c>
      <c r="T3" t="s">
        <v>377</v>
      </c>
      <c r="U3" t="s">
        <v>378</v>
      </c>
      <c r="V3" t="s">
        <v>379</v>
      </c>
      <c r="W3" t="s">
        <v>377</v>
      </c>
      <c r="X3" t="s">
        <v>378</v>
      </c>
      <c r="Y3" t="s">
        <v>379</v>
      </c>
    </row>
    <row r="4" spans="1:25" x14ac:dyDescent="0.3">
      <c r="A4" s="2" t="s">
        <v>126</v>
      </c>
      <c r="B4" s="3" t="str">
        <f>'Generell input'!D47</f>
        <v>Pågående</v>
      </c>
      <c r="C4" s="3" t="str">
        <f>'Generell input'!E47</f>
        <v>Hele forekomstarealet påvirkes (&gt; 90 %)</v>
      </c>
      <c r="D4" s="3" t="str">
        <f>'Generell input'!F47</f>
        <v>Langsom, men signifikant, reduksjon (&lt; 20 % over 10 år)</v>
      </c>
      <c r="E4" t="s">
        <v>377</v>
      </c>
      <c r="F4" t="s">
        <v>378</v>
      </c>
      <c r="G4" t="s">
        <v>379</v>
      </c>
      <c r="H4" t="s">
        <v>377</v>
      </c>
      <c r="I4" t="s">
        <v>378</v>
      </c>
      <c r="J4" t="s">
        <v>379</v>
      </c>
      <c r="K4" t="s">
        <v>377</v>
      </c>
      <c r="L4" t="s">
        <v>378</v>
      </c>
      <c r="M4" t="s">
        <v>379</v>
      </c>
      <c r="N4" t="s">
        <v>377</v>
      </c>
      <c r="O4" t="s">
        <v>378</v>
      </c>
      <c r="P4" t="s">
        <v>379</v>
      </c>
      <c r="Q4" t="s">
        <v>377</v>
      </c>
      <c r="R4" t="s">
        <v>378</v>
      </c>
      <c r="S4" t="s">
        <v>379</v>
      </c>
      <c r="T4" t="s">
        <v>377</v>
      </c>
      <c r="U4" t="s">
        <v>378</v>
      </c>
      <c r="V4" t="s">
        <v>379</v>
      </c>
      <c r="W4" t="s">
        <v>377</v>
      </c>
      <c r="X4" t="s">
        <v>378</v>
      </c>
      <c r="Y4" t="s">
        <v>379</v>
      </c>
    </row>
    <row r="5" spans="1:25" x14ac:dyDescent="0.3">
      <c r="A5" s="2" t="s">
        <v>131</v>
      </c>
      <c r="B5" s="3" t="str">
        <f>'Generell input'!D48</f>
        <v>Pågående</v>
      </c>
      <c r="C5" s="3" t="str">
        <f>'Generell input'!E48</f>
        <v>Hele forekomstarealet påvirkes (&gt; 90 %)</v>
      </c>
      <c r="D5" s="3" t="str">
        <f>'Generell input'!F48</f>
        <v>Rask reduksjon (&gt; 20 % over 10 år)</v>
      </c>
      <c r="E5" t="s">
        <v>380</v>
      </c>
      <c r="F5" t="s">
        <v>156</v>
      </c>
      <c r="G5" t="s">
        <v>381</v>
      </c>
      <c r="H5" t="s">
        <v>380</v>
      </c>
      <c r="I5" t="s">
        <v>156</v>
      </c>
      <c r="J5" t="s">
        <v>381</v>
      </c>
      <c r="K5" t="s">
        <v>380</v>
      </c>
      <c r="L5" t="s">
        <v>156</v>
      </c>
      <c r="M5" t="s">
        <v>381</v>
      </c>
      <c r="N5" t="s">
        <v>377</v>
      </c>
      <c r="O5" t="s">
        <v>378</v>
      </c>
      <c r="P5" t="s">
        <v>379</v>
      </c>
      <c r="Q5" t="s">
        <v>377</v>
      </c>
      <c r="R5" t="s">
        <v>378</v>
      </c>
      <c r="S5" t="s">
        <v>379</v>
      </c>
      <c r="T5" t="s">
        <v>380</v>
      </c>
      <c r="U5" t="s">
        <v>156</v>
      </c>
      <c r="V5" t="s">
        <v>381</v>
      </c>
      <c r="W5" t="s">
        <v>380</v>
      </c>
      <c r="X5" t="s">
        <v>156</v>
      </c>
      <c r="Y5" t="s">
        <v>381</v>
      </c>
    </row>
    <row r="6" spans="1:25" x14ac:dyDescent="0.3">
      <c r="A6" s="2" t="s">
        <v>136</v>
      </c>
      <c r="B6" s="3" t="str">
        <f>'Generell input'!D49</f>
        <v>Pågående</v>
      </c>
      <c r="C6" s="3" t="str">
        <f>'Generell input'!E49</f>
        <v>Hele forekomstarealet påvirkes (&gt; 90 %)</v>
      </c>
      <c r="D6" s="3" t="str">
        <f>'Generell input'!F49</f>
        <v>Langsom, men signifikant, reduksjon (&lt; 20 % over 10 år)</v>
      </c>
      <c r="E6" t="s">
        <v>377</v>
      </c>
      <c r="F6" t="s">
        <v>378</v>
      </c>
      <c r="G6" t="s">
        <v>379</v>
      </c>
      <c r="H6" t="s">
        <v>380</v>
      </c>
      <c r="I6" t="s">
        <v>156</v>
      </c>
      <c r="J6" t="s">
        <v>381</v>
      </c>
      <c r="K6" t="s">
        <v>377</v>
      </c>
      <c r="L6" t="s">
        <v>378</v>
      </c>
      <c r="M6" t="s">
        <v>379</v>
      </c>
      <c r="N6" t="s">
        <v>377</v>
      </c>
      <c r="O6" t="s">
        <v>378</v>
      </c>
      <c r="P6" t="s">
        <v>379</v>
      </c>
      <c r="Q6" t="s">
        <v>377</v>
      </c>
      <c r="R6" t="s">
        <v>378</v>
      </c>
      <c r="S6" t="s">
        <v>379</v>
      </c>
      <c r="T6" t="s">
        <v>380</v>
      </c>
      <c r="U6" t="s">
        <v>156</v>
      </c>
      <c r="V6" t="s">
        <v>381</v>
      </c>
      <c r="W6" t="s">
        <v>380</v>
      </c>
      <c r="X6" t="s">
        <v>156</v>
      </c>
      <c r="Y6" t="s">
        <v>381</v>
      </c>
    </row>
    <row r="7" spans="1:25" x14ac:dyDescent="0.3">
      <c r="A7" s="2" t="s">
        <v>140</v>
      </c>
      <c r="B7" s="3" t="str">
        <f>'Generell input'!D50</f>
        <v>Pågående</v>
      </c>
      <c r="C7" s="3" t="str">
        <f>'Generell input'!E50</f>
        <v>Hele forekomstarealet påvirkes (&gt; 90 %)</v>
      </c>
      <c r="D7" s="3" t="str">
        <f>'Generell input'!F50</f>
        <v>Rask reduksjon (&gt; 20 % over 10 år)</v>
      </c>
      <c r="E7" t="s">
        <v>380</v>
      </c>
      <c r="F7" t="s">
        <v>156</v>
      </c>
      <c r="G7" t="s">
        <v>381</v>
      </c>
      <c r="H7" t="s">
        <v>380</v>
      </c>
      <c r="I7" t="s">
        <v>156</v>
      </c>
      <c r="J7" t="s">
        <v>381</v>
      </c>
      <c r="K7" t="s">
        <v>380</v>
      </c>
      <c r="L7" t="s">
        <v>156</v>
      </c>
      <c r="M7" t="s">
        <v>381</v>
      </c>
      <c r="N7" t="s">
        <v>380</v>
      </c>
      <c r="O7" t="s">
        <v>156</v>
      </c>
      <c r="P7" t="s">
        <v>381</v>
      </c>
      <c r="Q7" t="s">
        <v>377</v>
      </c>
      <c r="R7" t="s">
        <v>378</v>
      </c>
      <c r="S7" t="s">
        <v>379</v>
      </c>
      <c r="T7" t="s">
        <v>380</v>
      </c>
      <c r="U7" t="s">
        <v>156</v>
      </c>
      <c r="V7" t="s">
        <v>381</v>
      </c>
      <c r="W7" t="s">
        <v>380</v>
      </c>
      <c r="X7" t="s">
        <v>156</v>
      </c>
      <c r="Y7" t="s">
        <v>381</v>
      </c>
    </row>
    <row r="8" spans="1:25" x14ac:dyDescent="0.3">
      <c r="A8" s="2" t="s">
        <v>144</v>
      </c>
      <c r="B8" s="3" t="str">
        <f>'Generell input'!D51</f>
        <v>Pågående</v>
      </c>
      <c r="C8" s="3" t="str">
        <f>'Generell input'!E51</f>
        <v>Hele forekomstarealet påvirkes (&gt; 90 %)</v>
      </c>
      <c r="D8" s="3" t="str">
        <f>'Generell input'!F51</f>
        <v>Rask reduksjon (&gt; 20 % over 10 år)</v>
      </c>
      <c r="E8" t="s">
        <v>380</v>
      </c>
      <c r="F8" t="s">
        <v>156</v>
      </c>
      <c r="G8" t="s">
        <v>381</v>
      </c>
      <c r="H8" t="s">
        <v>380</v>
      </c>
      <c r="I8" t="s">
        <v>156</v>
      </c>
      <c r="J8" t="s">
        <v>381</v>
      </c>
      <c r="K8" t="s">
        <v>380</v>
      </c>
      <c r="L8" t="s">
        <v>156</v>
      </c>
      <c r="M8" t="s">
        <v>381</v>
      </c>
      <c r="N8" t="s">
        <v>377</v>
      </c>
      <c r="O8" t="s">
        <v>378</v>
      </c>
      <c r="P8" t="s">
        <v>379</v>
      </c>
      <c r="Q8" t="s">
        <v>377</v>
      </c>
      <c r="R8" t="s">
        <v>378</v>
      </c>
      <c r="S8" t="s">
        <v>379</v>
      </c>
      <c r="T8" t="s">
        <v>380</v>
      </c>
      <c r="U8" t="s">
        <v>156</v>
      </c>
      <c r="V8" t="s">
        <v>381</v>
      </c>
      <c r="W8" t="s">
        <v>380</v>
      </c>
      <c r="X8" t="s">
        <v>156</v>
      </c>
      <c r="Y8" t="s">
        <v>381</v>
      </c>
    </row>
    <row r="9" spans="1:25" x14ac:dyDescent="0.3">
      <c r="A9" s="2" t="s">
        <v>148</v>
      </c>
      <c r="B9" s="3" t="str">
        <f>'Generell input'!D52</f>
        <v>Pågående</v>
      </c>
      <c r="C9" s="3" t="str">
        <f>'Generell input'!E52</f>
        <v>Ukjent</v>
      </c>
      <c r="D9" s="3" t="str">
        <f>'Generell input'!F52</f>
        <v>Ukjent</v>
      </c>
      <c r="E9" t="s">
        <v>377</v>
      </c>
      <c r="F9" t="s">
        <v>378</v>
      </c>
      <c r="G9" t="s">
        <v>379</v>
      </c>
      <c r="H9" t="s">
        <v>377</v>
      </c>
      <c r="I9" t="s">
        <v>378</v>
      </c>
      <c r="J9" t="s">
        <v>379</v>
      </c>
      <c r="K9" t="s">
        <v>377</v>
      </c>
      <c r="L9" t="s">
        <v>378</v>
      </c>
      <c r="M9" t="s">
        <v>379</v>
      </c>
      <c r="N9" t="s">
        <v>380</v>
      </c>
      <c r="O9" t="s">
        <v>156</v>
      </c>
      <c r="P9" t="s">
        <v>381</v>
      </c>
      <c r="Q9" t="s">
        <v>377</v>
      </c>
      <c r="R9" t="s">
        <v>378</v>
      </c>
      <c r="S9" t="s">
        <v>379</v>
      </c>
      <c r="T9" t="s">
        <v>380</v>
      </c>
      <c r="U9" t="s">
        <v>156</v>
      </c>
      <c r="V9" t="s">
        <v>381</v>
      </c>
      <c r="W9" t="s">
        <v>380</v>
      </c>
      <c r="X9" t="s">
        <v>156</v>
      </c>
      <c r="Y9" t="s">
        <v>381</v>
      </c>
    </row>
    <row r="10" spans="1:25" s="83" customFormat="1" x14ac:dyDescent="0.3">
      <c r="A10" s="80" t="s">
        <v>153</v>
      </c>
      <c r="B10" s="82" t="str">
        <f>'Generell input'!D53</f>
        <v>Pågående</v>
      </c>
      <c r="C10" s="82" t="str">
        <f>'Generell input'!E53</f>
        <v>Majoriteten av forekomstarealet påvirkes (50-90%)</v>
      </c>
      <c r="D10" s="82" t="str">
        <f>'Generell input'!F53</f>
        <v>Langsom, men signifikant, reduksjon (&lt; 20% over 10 år)</v>
      </c>
      <c r="E10" s="83" t="s">
        <v>377</v>
      </c>
      <c r="F10" s="83" t="s">
        <v>378</v>
      </c>
      <c r="G10" s="83" t="s">
        <v>379</v>
      </c>
      <c r="H10" s="83" t="s">
        <v>377</v>
      </c>
      <c r="I10" s="83" t="s">
        <v>378</v>
      </c>
      <c r="J10" s="83" t="s">
        <v>379</v>
      </c>
      <c r="K10" s="83" t="s">
        <v>380</v>
      </c>
      <c r="L10" s="83" t="s">
        <v>156</v>
      </c>
      <c r="M10" s="83" t="s">
        <v>381</v>
      </c>
      <c r="N10" s="83" t="s">
        <v>377</v>
      </c>
      <c r="O10" s="83" t="s">
        <v>378</v>
      </c>
      <c r="P10" s="83" t="s">
        <v>379</v>
      </c>
      <c r="Q10" s="83" t="s">
        <v>377</v>
      </c>
      <c r="R10" s="83" t="s">
        <v>378</v>
      </c>
      <c r="S10" s="83" t="s">
        <v>379</v>
      </c>
      <c r="T10" s="83" t="s">
        <v>377</v>
      </c>
      <c r="U10" s="83" t="s">
        <v>378</v>
      </c>
      <c r="V10" s="83" t="s">
        <v>379</v>
      </c>
      <c r="W10" s="83" t="s">
        <v>380</v>
      </c>
      <c r="X10" s="83" t="s">
        <v>156</v>
      </c>
      <c r="Y10" s="83" t="s">
        <v>381</v>
      </c>
    </row>
    <row r="11" spans="1:25" x14ac:dyDescent="0.3">
      <c r="A11" s="2" t="s">
        <v>159</v>
      </c>
      <c r="B11" s="3" t="str">
        <f>'Generell input'!D54</f>
        <v>Pågående</v>
      </c>
      <c r="C11" s="3" t="str">
        <f>'Generell input'!E54</f>
        <v>Minoriteten av forekomstarealet påvirkes (&lt;50%)</v>
      </c>
      <c r="D11" s="3" t="str">
        <f>'Generell input'!F54</f>
        <v>Langsom, men signifikant, reduksjon (&lt; 20% over 10 år)</v>
      </c>
      <c r="E11" t="s">
        <v>377</v>
      </c>
      <c r="F11" t="s">
        <v>378</v>
      </c>
      <c r="G11" t="s">
        <v>379</v>
      </c>
      <c r="H11" t="s">
        <v>377</v>
      </c>
      <c r="I11" t="s">
        <v>378</v>
      </c>
      <c r="J11" t="s">
        <v>379</v>
      </c>
      <c r="K11" t="s">
        <v>377</v>
      </c>
      <c r="L11" t="s">
        <v>378</v>
      </c>
      <c r="M11" t="s">
        <v>379</v>
      </c>
      <c r="N11" t="s">
        <v>380</v>
      </c>
      <c r="O11" t="s">
        <v>156</v>
      </c>
      <c r="P11" t="s">
        <v>381</v>
      </c>
      <c r="Q11" t="s">
        <v>377</v>
      </c>
      <c r="R11" t="s">
        <v>378</v>
      </c>
      <c r="S11" t="s">
        <v>379</v>
      </c>
      <c r="T11" t="s">
        <v>380</v>
      </c>
      <c r="U11" t="s">
        <v>156</v>
      </c>
      <c r="V11" t="s">
        <v>381</v>
      </c>
      <c r="W11" t="s">
        <v>380</v>
      </c>
      <c r="X11" t="s">
        <v>156</v>
      </c>
      <c r="Y11" t="s">
        <v>381</v>
      </c>
    </row>
    <row r="12" spans="1:25" x14ac:dyDescent="0.3">
      <c r="A12" s="2"/>
    </row>
    <row r="13" spans="1:25" x14ac:dyDescent="0.3">
      <c r="A13" s="2"/>
    </row>
    <row r="15" spans="1:25" x14ac:dyDescent="0.3">
      <c r="A15" s="33" t="s">
        <v>373</v>
      </c>
    </row>
    <row r="16" spans="1:25" x14ac:dyDescent="0.3">
      <c r="A16" s="51" t="s">
        <v>383</v>
      </c>
    </row>
    <row r="17" spans="1:11" x14ac:dyDescent="0.3">
      <c r="A17" s="34" t="s">
        <v>377</v>
      </c>
    </row>
    <row r="18" spans="1:11" x14ac:dyDescent="0.3">
      <c r="A18" s="34" t="s">
        <v>384</v>
      </c>
    </row>
    <row r="22" spans="1:11" x14ac:dyDescent="0.3">
      <c r="A22" s="2" t="s">
        <v>385</v>
      </c>
      <c r="B22" s="2" t="s">
        <v>386</v>
      </c>
      <c r="D22" s="2" t="s">
        <v>387</v>
      </c>
      <c r="E22" s="2" t="s">
        <v>388</v>
      </c>
      <c r="K22" t="s">
        <v>114</v>
      </c>
    </row>
    <row r="23" spans="1:11" x14ac:dyDescent="0.3">
      <c r="A23" s="13" t="s">
        <v>389</v>
      </c>
      <c r="B23" s="13" t="s">
        <v>382</v>
      </c>
      <c r="D23" s="13" t="s">
        <v>389</v>
      </c>
      <c r="E23" s="13" t="s">
        <v>382</v>
      </c>
      <c r="K23" t="s">
        <v>390</v>
      </c>
    </row>
    <row r="24" spans="1:11" x14ac:dyDescent="0.3">
      <c r="A24" s="13" t="s">
        <v>156</v>
      </c>
      <c r="B24" s="13" t="s">
        <v>157</v>
      </c>
      <c r="D24" s="13" t="s">
        <v>156</v>
      </c>
      <c r="E24" s="13" t="s">
        <v>157</v>
      </c>
      <c r="K24" t="s">
        <v>391</v>
      </c>
    </row>
    <row r="25" spans="1:11" x14ac:dyDescent="0.3">
      <c r="A25" s="13" t="s">
        <v>162</v>
      </c>
      <c r="B25" s="13" t="s">
        <v>392</v>
      </c>
      <c r="D25" s="13" t="s">
        <v>393</v>
      </c>
      <c r="E25" s="13" t="s">
        <v>392</v>
      </c>
      <c r="K25" t="s">
        <v>122</v>
      </c>
    </row>
    <row r="26" spans="1:11" x14ac:dyDescent="0.3">
      <c r="A26" s="13" t="s">
        <v>394</v>
      </c>
      <c r="B26" s="13" t="s">
        <v>151</v>
      </c>
      <c r="D26" s="13" t="s">
        <v>395</v>
      </c>
      <c r="E26" s="13" t="s">
        <v>379</v>
      </c>
      <c r="K26" t="s">
        <v>396</v>
      </c>
    </row>
    <row r="27" spans="1:11" x14ac:dyDescent="0.3">
      <c r="A27" s="13" t="s">
        <v>151</v>
      </c>
      <c r="D27" s="13" t="s">
        <v>162</v>
      </c>
      <c r="E27" s="13" t="s">
        <v>381</v>
      </c>
    </row>
    <row r="28" spans="1:11" x14ac:dyDescent="0.3">
      <c r="D28" s="13" t="s">
        <v>397</v>
      </c>
      <c r="E28" s="13" t="s">
        <v>398</v>
      </c>
    </row>
    <row r="29" spans="1:11" x14ac:dyDescent="0.3">
      <c r="D29" s="13" t="s">
        <v>399</v>
      </c>
      <c r="E29" s="13" t="s">
        <v>151</v>
      </c>
    </row>
    <row r="30" spans="1:11" x14ac:dyDescent="0.3">
      <c r="D30" s="13" t="s">
        <v>378</v>
      </c>
    </row>
    <row r="31" spans="1:11" x14ac:dyDescent="0.3">
      <c r="D31" s="13" t="s">
        <v>151</v>
      </c>
    </row>
    <row r="32" spans="1:11" x14ac:dyDescent="0.3">
      <c r="A32" s="2" t="s">
        <v>400</v>
      </c>
    </row>
    <row r="33" spans="1:13" ht="18" x14ac:dyDescent="0.35">
      <c r="E33" s="29" t="s">
        <v>214</v>
      </c>
      <c r="H33" s="29" t="s">
        <v>227</v>
      </c>
      <c r="K33" s="29" t="s">
        <v>401</v>
      </c>
    </row>
    <row r="34" spans="1:13" x14ac:dyDescent="0.3">
      <c r="B34" s="2" t="s">
        <v>114</v>
      </c>
      <c r="C34" s="2" t="s">
        <v>115</v>
      </c>
      <c r="D34" s="2" t="s">
        <v>116</v>
      </c>
      <c r="E34" s="2" t="s">
        <v>376</v>
      </c>
      <c r="F34" s="2" t="s">
        <v>374</v>
      </c>
      <c r="G34" s="2" t="s">
        <v>375</v>
      </c>
      <c r="H34" s="2" t="s">
        <v>376</v>
      </c>
      <c r="I34" s="2" t="s">
        <v>374</v>
      </c>
      <c r="J34" s="2" t="s">
        <v>375</v>
      </c>
      <c r="K34" s="2" t="s">
        <v>402</v>
      </c>
      <c r="L34" s="2" t="s">
        <v>374</v>
      </c>
      <c r="M34" s="2" t="s">
        <v>375</v>
      </c>
    </row>
    <row r="35" spans="1:13" x14ac:dyDescent="0.3">
      <c r="A35" s="2" t="s">
        <v>119</v>
      </c>
      <c r="B35" s="13" t="s">
        <v>403</v>
      </c>
      <c r="C35" s="13" t="s">
        <v>156</v>
      </c>
      <c r="D35" s="13" t="s">
        <v>157</v>
      </c>
      <c r="E35" s="30" t="s">
        <v>404</v>
      </c>
      <c r="H35" s="30" t="s">
        <v>404</v>
      </c>
      <c r="K35" s="30" t="s">
        <v>404</v>
      </c>
    </row>
    <row r="36" spans="1:13" x14ac:dyDescent="0.3">
      <c r="A36" s="2" t="s">
        <v>126</v>
      </c>
      <c r="B36" s="13" t="s">
        <v>403</v>
      </c>
      <c r="C36" s="13" t="s">
        <v>162</v>
      </c>
      <c r="D36" s="13" t="s">
        <v>157</v>
      </c>
      <c r="E36" s="30" t="s">
        <v>404</v>
      </c>
      <c r="H36" s="30" t="s">
        <v>404</v>
      </c>
      <c r="K36" s="30" t="s">
        <v>404</v>
      </c>
    </row>
    <row r="37" spans="1:13" x14ac:dyDescent="0.3">
      <c r="A37" s="2" t="s">
        <v>131</v>
      </c>
      <c r="B37" s="13" t="s">
        <v>122</v>
      </c>
      <c r="C37" s="13" t="s">
        <v>162</v>
      </c>
      <c r="D37" s="13" t="s">
        <v>157</v>
      </c>
      <c r="E37" s="13" t="s">
        <v>405</v>
      </c>
      <c r="F37" s="31" t="s">
        <v>406</v>
      </c>
      <c r="G37" s="31" t="s">
        <v>379</v>
      </c>
      <c r="H37" s="13" t="s">
        <v>377</v>
      </c>
      <c r="I37" s="13" t="s">
        <v>162</v>
      </c>
      <c r="J37" s="13" t="s">
        <v>157</v>
      </c>
      <c r="K37" s="13" t="s">
        <v>405</v>
      </c>
      <c r="L37" s="31" t="s">
        <v>406</v>
      </c>
      <c r="M37" s="31" t="s">
        <v>379</v>
      </c>
    </row>
    <row r="38" spans="1:13" x14ac:dyDescent="0.3">
      <c r="A38" s="2" t="s">
        <v>136</v>
      </c>
      <c r="B38" s="13" t="s">
        <v>122</v>
      </c>
      <c r="C38" s="13" t="s">
        <v>162</v>
      </c>
      <c r="D38" s="13" t="s">
        <v>157</v>
      </c>
      <c r="E38" s="13" t="s">
        <v>405</v>
      </c>
      <c r="F38" s="31" t="s">
        <v>406</v>
      </c>
      <c r="G38" s="31" t="s">
        <v>379</v>
      </c>
      <c r="H38" s="13" t="s">
        <v>377</v>
      </c>
      <c r="I38" s="13" t="s">
        <v>162</v>
      </c>
      <c r="J38" s="13" t="s">
        <v>157</v>
      </c>
      <c r="K38" s="13" t="s">
        <v>405</v>
      </c>
      <c r="L38" s="31" t="s">
        <v>406</v>
      </c>
      <c r="M38" s="31" t="s">
        <v>379</v>
      </c>
    </row>
    <row r="39" spans="1:13" x14ac:dyDescent="0.3">
      <c r="A39" s="2" t="s">
        <v>140</v>
      </c>
      <c r="B39" s="13" t="s">
        <v>122</v>
      </c>
      <c r="C39" s="13" t="s">
        <v>162</v>
      </c>
      <c r="D39" s="13" t="s">
        <v>157</v>
      </c>
      <c r="E39" s="13" t="s">
        <v>377</v>
      </c>
      <c r="F39" s="13" t="s">
        <v>162</v>
      </c>
      <c r="G39" s="13" t="s">
        <v>157</v>
      </c>
      <c r="H39" s="13" t="s">
        <v>377</v>
      </c>
      <c r="I39" s="13" t="s">
        <v>162</v>
      </c>
      <c r="J39" s="13" t="s">
        <v>157</v>
      </c>
      <c r="K39" s="13" t="s">
        <v>377</v>
      </c>
      <c r="L39" s="13" t="s">
        <v>162</v>
      </c>
      <c r="M39" s="13" t="s">
        <v>157</v>
      </c>
    </row>
    <row r="40" spans="1:13" x14ac:dyDescent="0.3">
      <c r="A40" s="2" t="s">
        <v>144</v>
      </c>
      <c r="B40" s="13" t="s">
        <v>407</v>
      </c>
      <c r="C40" s="13" t="s">
        <v>156</v>
      </c>
      <c r="D40" s="13" t="s">
        <v>382</v>
      </c>
      <c r="E40" s="13" t="s">
        <v>377</v>
      </c>
      <c r="F40" s="13" t="s">
        <v>156</v>
      </c>
      <c r="G40" s="13" t="s">
        <v>382</v>
      </c>
      <c r="H40" s="13" t="s">
        <v>408</v>
      </c>
      <c r="I40" s="31" t="s">
        <v>162</v>
      </c>
      <c r="J40" s="13" t="s">
        <v>382</v>
      </c>
      <c r="K40" s="13" t="s">
        <v>408</v>
      </c>
      <c r="L40" s="31" t="s">
        <v>162</v>
      </c>
      <c r="M40" s="13" t="s">
        <v>382</v>
      </c>
    </row>
    <row r="41" spans="1:13" x14ac:dyDescent="0.3">
      <c r="A41" s="2" t="s">
        <v>148</v>
      </c>
      <c r="B41" s="13" t="s">
        <v>122</v>
      </c>
      <c r="C41" s="13" t="s">
        <v>162</v>
      </c>
      <c r="D41" s="13" t="s">
        <v>157</v>
      </c>
      <c r="E41" s="13" t="s">
        <v>377</v>
      </c>
      <c r="F41" s="13" t="s">
        <v>162</v>
      </c>
      <c r="G41" s="13" t="s">
        <v>157</v>
      </c>
      <c r="H41" s="13" t="s">
        <v>377</v>
      </c>
      <c r="I41" s="13" t="s">
        <v>162</v>
      </c>
      <c r="J41" s="13" t="s">
        <v>157</v>
      </c>
      <c r="K41" s="13" t="s">
        <v>377</v>
      </c>
      <c r="L41" s="13" t="s">
        <v>162</v>
      </c>
      <c r="M41" s="13" t="s">
        <v>157</v>
      </c>
    </row>
    <row r="42" spans="1:13" x14ac:dyDescent="0.3">
      <c r="A42" s="2" t="s">
        <v>153</v>
      </c>
      <c r="B42" s="13" t="s">
        <v>122</v>
      </c>
      <c r="C42" s="13" t="s">
        <v>162</v>
      </c>
      <c r="D42" s="13" t="s">
        <v>157</v>
      </c>
      <c r="E42" s="13" t="s">
        <v>377</v>
      </c>
      <c r="F42" s="13" t="s">
        <v>162</v>
      </c>
      <c r="G42" s="13" t="s">
        <v>157</v>
      </c>
      <c r="H42" s="13" t="s">
        <v>377</v>
      </c>
      <c r="I42" s="13" t="s">
        <v>162</v>
      </c>
      <c r="J42" s="13" t="s">
        <v>157</v>
      </c>
      <c r="K42" s="13" t="s">
        <v>377</v>
      </c>
      <c r="L42" s="13" t="s">
        <v>162</v>
      </c>
      <c r="M42" s="13" t="s">
        <v>157</v>
      </c>
    </row>
  </sheetData>
  <phoneticPr fontId="10" type="noConversion"/>
  <dataValidations count="2">
    <dataValidation type="list" allowBlank="1" showInputMessage="1" showErrorMessage="1" sqref="R3:R13 L3:L13 I3:I13 F3:F13 O3:O13 U3:U13 X3:X13" xr:uid="{7431C13D-0799-4E77-8774-7A8C248DE033}">
      <formula1>$D$23:$D$31</formula1>
    </dataValidation>
    <dataValidation type="list" allowBlank="1" showInputMessage="1" showErrorMessage="1" sqref="P3:P13 M3:M13 S3:S13 V3:V13 G3:G13 J3:J13 Y3:Y13" xr:uid="{EE9310C7-4EED-4D6D-A82D-74CBB2336489}">
      <formula1>$E$23:$E$29</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EB35E-6A48-4F80-933D-9823605ADF50}">
  <dimension ref="A1:J212"/>
  <sheetViews>
    <sheetView topLeftCell="A7" zoomScale="90" zoomScaleNormal="90" workbookViewId="0">
      <selection activeCell="L8" sqref="L8"/>
    </sheetView>
  </sheetViews>
  <sheetFormatPr defaultColWidth="9" defaultRowHeight="14.4" x14ac:dyDescent="0.3"/>
  <cols>
    <col min="1" max="1" width="20.5546875" customWidth="1"/>
    <col min="2" max="6" width="11" customWidth="1"/>
    <col min="7" max="7" width="12.109375" customWidth="1"/>
    <col min="8" max="8" width="11" customWidth="1"/>
    <col min="9" max="9" width="22.33203125" customWidth="1"/>
    <col min="10" max="10" width="20" customWidth="1"/>
    <col min="16" max="16" width="16.44140625" bestFit="1" customWidth="1"/>
  </cols>
  <sheetData>
    <row r="1" spans="1:10" x14ac:dyDescent="0.3">
      <c r="A1" s="32" t="s">
        <v>409</v>
      </c>
      <c r="B1" s="32"/>
      <c r="C1" s="32"/>
      <c r="D1" s="32"/>
      <c r="E1" s="32"/>
      <c r="F1" s="32"/>
      <c r="G1" s="32"/>
      <c r="H1" s="32"/>
      <c r="I1" s="32"/>
      <c r="J1" s="32"/>
    </row>
    <row r="2" spans="1:10" x14ac:dyDescent="0.3">
      <c r="A2" s="54" t="s">
        <v>410</v>
      </c>
      <c r="B2" s="54"/>
      <c r="C2" s="54"/>
      <c r="D2" s="54"/>
      <c r="E2" s="54"/>
      <c r="F2" s="54"/>
      <c r="G2" s="54"/>
      <c r="H2" s="54"/>
      <c r="I2" s="54"/>
      <c r="J2" s="54"/>
    </row>
    <row r="3" spans="1:10" x14ac:dyDescent="0.3">
      <c r="A3" s="54" t="s">
        <v>411</v>
      </c>
      <c r="B3" s="54"/>
      <c r="C3" s="54"/>
      <c r="D3" s="54"/>
      <c r="E3" s="54"/>
      <c r="F3" s="54"/>
      <c r="G3" s="54"/>
      <c r="H3" s="54"/>
      <c r="I3" s="54"/>
      <c r="J3" s="54"/>
    </row>
    <row r="4" spans="1:10" x14ac:dyDescent="0.3">
      <c r="A4" s="54" t="s">
        <v>412</v>
      </c>
      <c r="B4" s="54"/>
      <c r="C4" s="54"/>
      <c r="D4" s="54"/>
      <c r="E4" s="54"/>
      <c r="F4" s="54"/>
      <c r="G4" s="54"/>
      <c r="H4" s="54"/>
      <c r="I4" s="54"/>
      <c r="J4" s="54"/>
    </row>
    <row r="5" spans="1:10" x14ac:dyDescent="0.3">
      <c r="A5" s="54" t="s">
        <v>413</v>
      </c>
      <c r="B5" s="54"/>
      <c r="C5" s="54"/>
      <c r="D5" s="54"/>
      <c r="E5" s="54"/>
      <c r="F5" s="54"/>
      <c r="G5" s="54"/>
      <c r="H5" s="54"/>
      <c r="I5" s="54"/>
      <c r="J5" s="54"/>
    </row>
    <row r="6" spans="1:10" ht="15" thickBot="1" x14ac:dyDescent="0.35"/>
    <row r="7" spans="1:10" ht="15" thickBot="1" x14ac:dyDescent="0.35">
      <c r="A7" s="64"/>
      <c r="B7" s="85" t="s">
        <v>414</v>
      </c>
      <c r="C7" s="86"/>
      <c r="D7" s="86"/>
      <c r="E7" s="87"/>
      <c r="F7" s="85" t="s">
        <v>415</v>
      </c>
      <c r="G7" s="87"/>
      <c r="H7" s="88" t="s">
        <v>416</v>
      </c>
      <c r="I7" s="90" t="s">
        <v>417</v>
      </c>
      <c r="J7" s="90" t="s">
        <v>418</v>
      </c>
    </row>
    <row r="8" spans="1:10" ht="43.8" thickBot="1" x14ac:dyDescent="0.35">
      <c r="A8" s="55" t="s">
        <v>419</v>
      </c>
      <c r="B8" s="56" t="s">
        <v>420</v>
      </c>
      <c r="C8" s="57" t="s">
        <v>421</v>
      </c>
      <c r="D8" s="57" t="s">
        <v>422</v>
      </c>
      <c r="E8" s="57" t="s">
        <v>423</v>
      </c>
      <c r="F8" s="56" t="s">
        <v>424</v>
      </c>
      <c r="G8" s="58" t="s">
        <v>425</v>
      </c>
      <c r="H8" s="89"/>
      <c r="I8" s="91"/>
      <c r="J8" s="91"/>
    </row>
    <row r="9" spans="1:10" x14ac:dyDescent="0.3">
      <c r="A9" s="65" t="s">
        <v>426</v>
      </c>
      <c r="B9" s="66"/>
      <c r="E9">
        <f>(B9+C9+D9)</f>
        <v>0</v>
      </c>
      <c r="F9" s="66"/>
      <c r="G9" s="67"/>
      <c r="H9" s="65">
        <f>E9+F9+G9</f>
        <v>0</v>
      </c>
      <c r="I9" s="67"/>
      <c r="J9" s="68">
        <v>28</v>
      </c>
    </row>
    <row r="10" spans="1:10" x14ac:dyDescent="0.3">
      <c r="A10" s="65" t="s">
        <v>427</v>
      </c>
      <c r="B10" s="66"/>
      <c r="E10">
        <f t="shared" ref="E10:E27" si="0">(B10+C10+D10)</f>
        <v>0</v>
      </c>
      <c r="F10" s="66"/>
      <c r="G10" s="67"/>
      <c r="H10" s="65">
        <f t="shared" ref="H10:H27" si="1">E10+F10+G10</f>
        <v>0</v>
      </c>
      <c r="I10" s="67"/>
      <c r="J10" s="69">
        <v>325</v>
      </c>
    </row>
    <row r="11" spans="1:10" x14ac:dyDescent="0.3">
      <c r="A11" s="65" t="s">
        <v>428</v>
      </c>
      <c r="B11" s="66"/>
      <c r="E11">
        <f t="shared" si="0"/>
        <v>0</v>
      </c>
      <c r="F11" s="66"/>
      <c r="G11" s="67"/>
      <c r="H11" s="65">
        <f t="shared" si="1"/>
        <v>0</v>
      </c>
      <c r="I11" s="67"/>
      <c r="J11" s="69">
        <v>7</v>
      </c>
    </row>
    <row r="12" spans="1:10" x14ac:dyDescent="0.3">
      <c r="A12" s="65" t="s">
        <v>429</v>
      </c>
      <c r="B12" s="66"/>
      <c r="E12">
        <f t="shared" si="0"/>
        <v>0</v>
      </c>
      <c r="F12" s="66"/>
      <c r="G12" s="67"/>
      <c r="H12" s="65">
        <f t="shared" si="1"/>
        <v>0</v>
      </c>
      <c r="I12" s="67"/>
      <c r="J12" s="69">
        <v>52</v>
      </c>
    </row>
    <row r="13" spans="1:10" x14ac:dyDescent="0.3">
      <c r="A13" s="65" t="s">
        <v>430</v>
      </c>
      <c r="B13" s="66"/>
      <c r="E13">
        <f t="shared" si="0"/>
        <v>0</v>
      </c>
      <c r="F13" s="66"/>
      <c r="G13" s="67"/>
      <c r="H13" s="65">
        <f t="shared" si="1"/>
        <v>0</v>
      </c>
      <c r="I13" s="67"/>
      <c r="J13" s="65">
        <v>0</v>
      </c>
    </row>
    <row r="14" spans="1:10" x14ac:dyDescent="0.3">
      <c r="A14" s="65" t="s">
        <v>431</v>
      </c>
      <c r="B14" s="66"/>
      <c r="E14">
        <f t="shared" si="0"/>
        <v>0</v>
      </c>
      <c r="F14" s="66"/>
      <c r="G14" s="67"/>
      <c r="H14" s="65">
        <f t="shared" si="1"/>
        <v>0</v>
      </c>
      <c r="I14" s="67"/>
      <c r="J14" s="65">
        <v>235</v>
      </c>
    </row>
    <row r="15" spans="1:10" x14ac:dyDescent="0.3">
      <c r="A15" s="65" t="s">
        <v>432</v>
      </c>
      <c r="B15" s="66"/>
      <c r="E15">
        <f t="shared" si="0"/>
        <v>0</v>
      </c>
      <c r="F15" s="66"/>
      <c r="G15" s="67"/>
      <c r="H15" s="65">
        <f t="shared" si="1"/>
        <v>0</v>
      </c>
      <c r="I15" s="67"/>
      <c r="J15" s="65">
        <v>67</v>
      </c>
    </row>
    <row r="16" spans="1:10" x14ac:dyDescent="0.3">
      <c r="A16" s="65" t="s">
        <v>433</v>
      </c>
      <c r="B16" s="66"/>
      <c r="E16">
        <f t="shared" si="0"/>
        <v>0</v>
      </c>
      <c r="F16" s="66"/>
      <c r="G16" s="67"/>
      <c r="H16" s="65">
        <f t="shared" si="1"/>
        <v>0</v>
      </c>
      <c r="I16" s="67"/>
      <c r="J16" s="65">
        <v>94</v>
      </c>
    </row>
    <row r="17" spans="1:10" x14ac:dyDescent="0.3">
      <c r="A17" s="65" t="s">
        <v>434</v>
      </c>
      <c r="B17" s="66"/>
      <c r="E17">
        <f t="shared" si="0"/>
        <v>0</v>
      </c>
      <c r="F17" s="66"/>
      <c r="G17" s="67"/>
      <c r="H17" s="65">
        <f t="shared" si="1"/>
        <v>0</v>
      </c>
      <c r="I17" s="67"/>
      <c r="J17" s="65">
        <v>0</v>
      </c>
    </row>
    <row r="18" spans="1:10" x14ac:dyDescent="0.3">
      <c r="A18" s="65" t="s">
        <v>435</v>
      </c>
      <c r="B18" s="66"/>
      <c r="E18">
        <f t="shared" si="0"/>
        <v>0</v>
      </c>
      <c r="F18" s="66"/>
      <c r="G18" s="67"/>
      <c r="H18" s="65">
        <f>E18+F18+G18</f>
        <v>0</v>
      </c>
      <c r="I18" s="67"/>
      <c r="J18" s="65">
        <v>17</v>
      </c>
    </row>
    <row r="19" spans="1:10" x14ac:dyDescent="0.3">
      <c r="A19" s="65" t="s">
        <v>436</v>
      </c>
      <c r="B19" s="66"/>
      <c r="E19">
        <f t="shared" si="0"/>
        <v>0</v>
      </c>
      <c r="F19" s="66"/>
      <c r="G19" s="67"/>
      <c r="H19" s="65">
        <f t="shared" si="1"/>
        <v>0</v>
      </c>
      <c r="I19" s="67"/>
      <c r="J19" s="65">
        <v>137</v>
      </c>
    </row>
    <row r="20" spans="1:10" x14ac:dyDescent="0.3">
      <c r="A20" s="65" t="s">
        <v>437</v>
      </c>
      <c r="B20" s="66"/>
      <c r="E20">
        <f t="shared" si="0"/>
        <v>0</v>
      </c>
      <c r="F20" s="66"/>
      <c r="G20" s="67"/>
      <c r="H20" s="65">
        <f t="shared" si="1"/>
        <v>0</v>
      </c>
      <c r="I20" s="67"/>
      <c r="J20" s="65">
        <v>33</v>
      </c>
    </row>
    <row r="21" spans="1:10" x14ac:dyDescent="0.3">
      <c r="A21" s="65" t="s">
        <v>438</v>
      </c>
      <c r="B21" s="66"/>
      <c r="E21">
        <f t="shared" si="0"/>
        <v>0</v>
      </c>
      <c r="F21" s="66"/>
      <c r="G21" s="67"/>
      <c r="H21" s="65">
        <f t="shared" si="1"/>
        <v>0</v>
      </c>
      <c r="I21" s="67"/>
      <c r="J21" s="65">
        <v>31</v>
      </c>
    </row>
    <row r="22" spans="1:10" x14ac:dyDescent="0.3">
      <c r="A22" s="65" t="s">
        <v>439</v>
      </c>
      <c r="B22" s="66"/>
      <c r="E22">
        <f t="shared" si="0"/>
        <v>0</v>
      </c>
      <c r="F22" s="66"/>
      <c r="G22" s="67"/>
      <c r="H22" s="65">
        <f t="shared" si="1"/>
        <v>0</v>
      </c>
      <c r="I22" s="67"/>
      <c r="J22" s="65">
        <v>51</v>
      </c>
    </row>
    <row r="23" spans="1:10" x14ac:dyDescent="0.3">
      <c r="A23" s="65" t="s">
        <v>440</v>
      </c>
      <c r="B23" s="66"/>
      <c r="E23">
        <v>0</v>
      </c>
      <c r="F23" s="66"/>
      <c r="G23" s="67"/>
      <c r="H23" s="65">
        <v>0</v>
      </c>
      <c r="I23" s="67"/>
      <c r="J23" s="65">
        <v>10</v>
      </c>
    </row>
    <row r="24" spans="1:10" x14ac:dyDescent="0.3">
      <c r="A24" s="65" t="s">
        <v>441</v>
      </c>
      <c r="B24" s="66"/>
      <c r="E24">
        <f t="shared" si="0"/>
        <v>0</v>
      </c>
      <c r="F24" s="66"/>
      <c r="G24" s="67"/>
      <c r="H24" s="65">
        <f t="shared" si="1"/>
        <v>0</v>
      </c>
      <c r="I24" s="67"/>
      <c r="J24" s="65">
        <v>30</v>
      </c>
    </row>
    <row r="25" spans="1:10" x14ac:dyDescent="0.3">
      <c r="A25" s="65" t="s">
        <v>442</v>
      </c>
      <c r="B25" s="66"/>
      <c r="E25">
        <f t="shared" si="0"/>
        <v>0</v>
      </c>
      <c r="F25" s="66"/>
      <c r="G25" s="67"/>
      <c r="H25" s="65">
        <f t="shared" si="1"/>
        <v>0</v>
      </c>
      <c r="I25" s="67"/>
      <c r="J25" s="65">
        <v>207</v>
      </c>
    </row>
    <row r="26" spans="1:10" x14ac:dyDescent="0.3">
      <c r="A26" s="65" t="s">
        <v>443</v>
      </c>
      <c r="B26" s="66"/>
      <c r="E26">
        <f t="shared" si="0"/>
        <v>0</v>
      </c>
      <c r="F26" s="66"/>
      <c r="G26" s="67"/>
      <c r="H26" s="65">
        <f t="shared" si="1"/>
        <v>0</v>
      </c>
      <c r="I26" s="67"/>
      <c r="J26" s="65">
        <v>167</v>
      </c>
    </row>
    <row r="27" spans="1:10" ht="15" thickBot="1" x14ac:dyDescent="0.35">
      <c r="A27" s="65" t="s">
        <v>444</v>
      </c>
      <c r="B27" s="66"/>
      <c r="E27">
        <f t="shared" si="0"/>
        <v>0</v>
      </c>
      <c r="F27" s="66"/>
      <c r="G27" s="67"/>
      <c r="H27" s="65">
        <f t="shared" si="1"/>
        <v>0</v>
      </c>
      <c r="I27" s="67"/>
      <c r="J27" s="65">
        <v>118</v>
      </c>
    </row>
    <row r="28" spans="1:10" ht="15" thickBot="1" x14ac:dyDescent="0.35">
      <c r="A28" s="59" t="s">
        <v>445</v>
      </c>
      <c r="B28" s="60">
        <f t="shared" ref="B28:J28" si="2">SUM(B9:B27)</f>
        <v>0</v>
      </c>
      <c r="C28" s="61">
        <f t="shared" si="2"/>
        <v>0</v>
      </c>
      <c r="D28" s="61">
        <f t="shared" si="2"/>
        <v>0</v>
      </c>
      <c r="E28" s="61">
        <f t="shared" si="2"/>
        <v>0</v>
      </c>
      <c r="F28" s="60">
        <f t="shared" si="2"/>
        <v>0</v>
      </c>
      <c r="G28" s="62">
        <f t="shared" si="2"/>
        <v>0</v>
      </c>
      <c r="H28" s="59">
        <f t="shared" si="2"/>
        <v>0</v>
      </c>
      <c r="I28" s="62">
        <f t="shared" si="2"/>
        <v>0</v>
      </c>
      <c r="J28" s="59">
        <f t="shared" si="2"/>
        <v>1609</v>
      </c>
    </row>
    <row r="32" spans="1:10" x14ac:dyDescent="0.3">
      <c r="A32" t="s">
        <v>446</v>
      </c>
    </row>
    <row r="33" spans="1:3" x14ac:dyDescent="0.3">
      <c r="A33" s="54" t="s">
        <v>410</v>
      </c>
      <c r="B33" s="54"/>
    </row>
    <row r="34" spans="1:3" x14ac:dyDescent="0.3">
      <c r="A34" s="54" t="s">
        <v>447</v>
      </c>
      <c r="B34" s="54"/>
    </row>
    <row r="35" spans="1:3" ht="15" thickBot="1" x14ac:dyDescent="0.35"/>
    <row r="36" spans="1:3" ht="15" thickBot="1" x14ac:dyDescent="0.35">
      <c r="A36" s="70" t="s">
        <v>448</v>
      </c>
      <c r="B36" s="70" t="s">
        <v>449</v>
      </c>
      <c r="C36" s="70" t="s">
        <v>450</v>
      </c>
    </row>
    <row r="37" spans="1:3" x14ac:dyDescent="0.3">
      <c r="A37" s="71" t="s">
        <v>426</v>
      </c>
      <c r="B37" s="71" t="s">
        <v>451</v>
      </c>
      <c r="C37" s="72" t="s">
        <v>452</v>
      </c>
    </row>
    <row r="38" spans="1:3" x14ac:dyDescent="0.3">
      <c r="B38" t="s">
        <v>453</v>
      </c>
      <c r="C38" s="42" t="s">
        <v>452</v>
      </c>
    </row>
    <row r="39" spans="1:3" x14ac:dyDescent="0.3">
      <c r="B39" t="s">
        <v>454</v>
      </c>
      <c r="C39" s="42" t="s">
        <v>452</v>
      </c>
    </row>
    <row r="40" spans="1:3" x14ac:dyDescent="0.3">
      <c r="B40" t="s">
        <v>455</v>
      </c>
      <c r="C40" s="42" t="s">
        <v>452</v>
      </c>
    </row>
    <row r="41" spans="1:3" ht="15" thickBot="1" x14ac:dyDescent="0.35">
      <c r="A41" s="73"/>
      <c r="B41" s="73" t="s">
        <v>456</v>
      </c>
      <c r="C41" s="74" t="s">
        <v>452</v>
      </c>
    </row>
    <row r="42" spans="1:3" x14ac:dyDescent="0.3">
      <c r="A42" s="71" t="s">
        <v>427</v>
      </c>
      <c r="B42" s="71" t="s">
        <v>457</v>
      </c>
      <c r="C42" s="72" t="s">
        <v>452</v>
      </c>
    </row>
    <row r="43" spans="1:3" x14ac:dyDescent="0.3">
      <c r="B43" t="s">
        <v>458</v>
      </c>
      <c r="C43" s="42" t="s">
        <v>452</v>
      </c>
    </row>
    <row r="44" spans="1:3" x14ac:dyDescent="0.3">
      <c r="B44" t="s">
        <v>459</v>
      </c>
      <c r="C44" s="42" t="s">
        <v>452</v>
      </c>
    </row>
    <row r="45" spans="1:3" x14ac:dyDescent="0.3">
      <c r="B45" t="s">
        <v>460</v>
      </c>
      <c r="C45" s="42" t="s">
        <v>452</v>
      </c>
    </row>
    <row r="46" spans="1:3" ht="15" thickBot="1" x14ac:dyDescent="0.35">
      <c r="A46" s="73"/>
      <c r="B46" s="73" t="s">
        <v>461</v>
      </c>
      <c r="C46" s="74" t="s">
        <v>452</v>
      </c>
    </row>
    <row r="47" spans="1:3" ht="15" thickBot="1" x14ac:dyDescent="0.35">
      <c r="A47" s="70" t="s">
        <v>428</v>
      </c>
      <c r="B47" s="70" t="s">
        <v>462</v>
      </c>
      <c r="C47" s="75" t="s">
        <v>452</v>
      </c>
    </row>
    <row r="48" spans="1:3" x14ac:dyDescent="0.3">
      <c r="A48" s="71" t="s">
        <v>431</v>
      </c>
      <c r="B48" s="71" t="s">
        <v>463</v>
      </c>
      <c r="C48" s="72" t="s">
        <v>452</v>
      </c>
    </row>
    <row r="49" spans="1:3" x14ac:dyDescent="0.3">
      <c r="B49" t="s">
        <v>464</v>
      </c>
      <c r="C49" s="42" t="s">
        <v>452</v>
      </c>
    </row>
    <row r="50" spans="1:3" x14ac:dyDescent="0.3">
      <c r="B50" t="s">
        <v>465</v>
      </c>
      <c r="C50" s="42" t="s">
        <v>452</v>
      </c>
    </row>
    <row r="51" spans="1:3" x14ac:dyDescent="0.3">
      <c r="B51" t="s">
        <v>466</v>
      </c>
      <c r="C51" s="42" t="s">
        <v>452</v>
      </c>
    </row>
    <row r="52" spans="1:3" x14ac:dyDescent="0.3">
      <c r="B52" t="s">
        <v>467</v>
      </c>
      <c r="C52" s="42" t="s">
        <v>452</v>
      </c>
    </row>
    <row r="53" spans="1:3" x14ac:dyDescent="0.3">
      <c r="B53" t="s">
        <v>468</v>
      </c>
      <c r="C53" s="42" t="s">
        <v>452</v>
      </c>
    </row>
    <row r="54" spans="1:3" x14ac:dyDescent="0.3">
      <c r="B54" t="s">
        <v>469</v>
      </c>
      <c r="C54" s="42" t="s">
        <v>452</v>
      </c>
    </row>
    <row r="55" spans="1:3" x14ac:dyDescent="0.3">
      <c r="B55" t="s">
        <v>470</v>
      </c>
      <c r="C55" s="42" t="s">
        <v>452</v>
      </c>
    </row>
    <row r="56" spans="1:3" x14ac:dyDescent="0.3">
      <c r="B56" t="s">
        <v>471</v>
      </c>
      <c r="C56" s="42" t="s">
        <v>452</v>
      </c>
    </row>
    <row r="57" spans="1:3" x14ac:dyDescent="0.3">
      <c r="B57" t="s">
        <v>472</v>
      </c>
      <c r="C57" s="42" t="s">
        <v>452</v>
      </c>
    </row>
    <row r="58" spans="1:3" x14ac:dyDescent="0.3">
      <c r="B58" t="s">
        <v>473</v>
      </c>
      <c r="C58" s="42" t="s">
        <v>452</v>
      </c>
    </row>
    <row r="59" spans="1:3" x14ac:dyDescent="0.3">
      <c r="B59" t="s">
        <v>474</v>
      </c>
      <c r="C59" s="42" t="s">
        <v>452</v>
      </c>
    </row>
    <row r="60" spans="1:3" x14ac:dyDescent="0.3">
      <c r="B60" t="s">
        <v>475</v>
      </c>
      <c r="C60" s="42" t="s">
        <v>452</v>
      </c>
    </row>
    <row r="61" spans="1:3" x14ac:dyDescent="0.3">
      <c r="B61" t="s">
        <v>476</v>
      </c>
      <c r="C61" s="42" t="s">
        <v>452</v>
      </c>
    </row>
    <row r="62" spans="1:3" x14ac:dyDescent="0.3">
      <c r="B62" t="s">
        <v>477</v>
      </c>
      <c r="C62" s="42" t="s">
        <v>452</v>
      </c>
    </row>
    <row r="63" spans="1:3" ht="15" thickBot="1" x14ac:dyDescent="0.35">
      <c r="A63" s="73"/>
      <c r="B63" s="73" t="s">
        <v>478</v>
      </c>
      <c r="C63" s="74" t="s">
        <v>452</v>
      </c>
    </row>
    <row r="64" spans="1:3" ht="15" thickBot="1" x14ac:dyDescent="0.35">
      <c r="A64" s="70" t="s">
        <v>435</v>
      </c>
      <c r="B64" s="70" t="s">
        <v>435</v>
      </c>
      <c r="C64" s="75" t="s">
        <v>452</v>
      </c>
    </row>
    <row r="65" spans="1:3" x14ac:dyDescent="0.3">
      <c r="A65" s="71" t="s">
        <v>436</v>
      </c>
      <c r="B65" s="71" t="s">
        <v>479</v>
      </c>
      <c r="C65" s="72" t="s">
        <v>452</v>
      </c>
    </row>
    <row r="66" spans="1:3" x14ac:dyDescent="0.3">
      <c r="B66" t="s">
        <v>480</v>
      </c>
      <c r="C66" s="42" t="s">
        <v>452</v>
      </c>
    </row>
    <row r="67" spans="1:3" x14ac:dyDescent="0.3">
      <c r="B67" t="s">
        <v>481</v>
      </c>
      <c r="C67" s="42" t="s">
        <v>452</v>
      </c>
    </row>
    <row r="68" spans="1:3" x14ac:dyDescent="0.3">
      <c r="B68" t="s">
        <v>482</v>
      </c>
      <c r="C68" s="42" t="s">
        <v>452</v>
      </c>
    </row>
    <row r="69" spans="1:3" x14ac:dyDescent="0.3">
      <c r="B69" t="s">
        <v>483</v>
      </c>
      <c r="C69" s="42" t="s">
        <v>452</v>
      </c>
    </row>
    <row r="70" spans="1:3" x14ac:dyDescent="0.3">
      <c r="B70" t="s">
        <v>484</v>
      </c>
      <c r="C70" s="42" t="s">
        <v>452</v>
      </c>
    </row>
    <row r="71" spans="1:3" x14ac:dyDescent="0.3">
      <c r="B71" t="s">
        <v>485</v>
      </c>
      <c r="C71" s="42" t="s">
        <v>452</v>
      </c>
    </row>
    <row r="72" spans="1:3" x14ac:dyDescent="0.3">
      <c r="B72" t="s">
        <v>486</v>
      </c>
      <c r="C72" s="42" t="s">
        <v>452</v>
      </c>
    </row>
    <row r="73" spans="1:3" x14ac:dyDescent="0.3">
      <c r="B73" t="s">
        <v>487</v>
      </c>
      <c r="C73" s="42" t="s">
        <v>452</v>
      </c>
    </row>
    <row r="74" spans="1:3" x14ac:dyDescent="0.3">
      <c r="B74" t="s">
        <v>488</v>
      </c>
      <c r="C74" s="42" t="s">
        <v>452</v>
      </c>
    </row>
    <row r="75" spans="1:3" x14ac:dyDescent="0.3">
      <c r="B75" t="s">
        <v>489</v>
      </c>
      <c r="C75" s="42" t="s">
        <v>452</v>
      </c>
    </row>
    <row r="76" spans="1:3" x14ac:dyDescent="0.3">
      <c r="B76" t="s">
        <v>490</v>
      </c>
      <c r="C76" s="42" t="s">
        <v>452</v>
      </c>
    </row>
    <row r="77" spans="1:3" x14ac:dyDescent="0.3">
      <c r="B77" t="s">
        <v>491</v>
      </c>
      <c r="C77" s="42" t="s">
        <v>452</v>
      </c>
    </row>
    <row r="78" spans="1:3" x14ac:dyDescent="0.3">
      <c r="B78" t="s">
        <v>492</v>
      </c>
      <c r="C78" s="42" t="s">
        <v>452</v>
      </c>
    </row>
    <row r="79" spans="1:3" x14ac:dyDescent="0.3">
      <c r="B79" t="s">
        <v>493</v>
      </c>
      <c r="C79" s="42" t="s">
        <v>452</v>
      </c>
    </row>
    <row r="80" spans="1:3" ht="15" thickBot="1" x14ac:dyDescent="0.35">
      <c r="A80" s="73"/>
      <c r="B80" s="73" t="s">
        <v>494</v>
      </c>
      <c r="C80" s="74" t="s">
        <v>452</v>
      </c>
    </row>
    <row r="81" spans="1:3" x14ac:dyDescent="0.3">
      <c r="A81" s="71" t="s">
        <v>437</v>
      </c>
      <c r="B81" s="71" t="s">
        <v>495</v>
      </c>
      <c r="C81" s="72" t="s">
        <v>452</v>
      </c>
    </row>
    <row r="82" spans="1:3" x14ac:dyDescent="0.3">
      <c r="B82" t="s">
        <v>496</v>
      </c>
      <c r="C82" s="42" t="s">
        <v>452</v>
      </c>
    </row>
    <row r="83" spans="1:3" x14ac:dyDescent="0.3">
      <c r="B83" t="s">
        <v>497</v>
      </c>
      <c r="C83" s="42" t="s">
        <v>452</v>
      </c>
    </row>
    <row r="84" spans="1:3" x14ac:dyDescent="0.3">
      <c r="B84" t="s">
        <v>498</v>
      </c>
      <c r="C84" s="42" t="s">
        <v>452</v>
      </c>
    </row>
    <row r="85" spans="1:3" x14ac:dyDescent="0.3">
      <c r="B85" t="s">
        <v>499</v>
      </c>
      <c r="C85" s="42" t="s">
        <v>452</v>
      </c>
    </row>
    <row r="86" spans="1:3" x14ac:dyDescent="0.3">
      <c r="B86" t="s">
        <v>500</v>
      </c>
      <c r="C86" s="42" t="s">
        <v>452</v>
      </c>
    </row>
    <row r="87" spans="1:3" x14ac:dyDescent="0.3">
      <c r="B87" t="s">
        <v>501</v>
      </c>
      <c r="C87" s="42" t="s">
        <v>452</v>
      </c>
    </row>
    <row r="88" spans="1:3" x14ac:dyDescent="0.3">
      <c r="B88" t="s">
        <v>502</v>
      </c>
      <c r="C88" s="42" t="s">
        <v>452</v>
      </c>
    </row>
    <row r="89" spans="1:3" ht="15" thickBot="1" x14ac:dyDescent="0.35">
      <c r="A89" s="73"/>
      <c r="B89" s="73" t="s">
        <v>503</v>
      </c>
      <c r="C89" s="74" t="s">
        <v>452</v>
      </c>
    </row>
    <row r="90" spans="1:3" x14ac:dyDescent="0.3">
      <c r="A90" s="71" t="s">
        <v>438</v>
      </c>
      <c r="B90" s="71" t="s">
        <v>504</v>
      </c>
      <c r="C90" s="72" t="s">
        <v>452</v>
      </c>
    </row>
    <row r="91" spans="1:3" x14ac:dyDescent="0.3">
      <c r="B91" t="s">
        <v>505</v>
      </c>
      <c r="C91" s="42" t="s">
        <v>452</v>
      </c>
    </row>
    <row r="92" spans="1:3" ht="15" thickBot="1" x14ac:dyDescent="0.35">
      <c r="A92" s="73"/>
      <c r="B92" s="73" t="s">
        <v>506</v>
      </c>
      <c r="C92" s="74" t="s">
        <v>452</v>
      </c>
    </row>
    <row r="93" spans="1:3" x14ac:dyDescent="0.3">
      <c r="A93" s="71" t="s">
        <v>442</v>
      </c>
      <c r="B93" s="71" t="s">
        <v>507</v>
      </c>
      <c r="C93" s="72" t="s">
        <v>452</v>
      </c>
    </row>
    <row r="94" spans="1:3" x14ac:dyDescent="0.3">
      <c r="B94" t="s">
        <v>508</v>
      </c>
      <c r="C94" s="42" t="s">
        <v>452</v>
      </c>
    </row>
    <row r="95" spans="1:3" x14ac:dyDescent="0.3">
      <c r="B95" t="s">
        <v>509</v>
      </c>
      <c r="C95" s="42" t="s">
        <v>452</v>
      </c>
    </row>
    <row r="96" spans="1:3" x14ac:dyDescent="0.3">
      <c r="B96" t="s">
        <v>510</v>
      </c>
      <c r="C96" s="42" t="s">
        <v>452</v>
      </c>
    </row>
    <row r="97" spans="1:3" ht="15" thickBot="1" x14ac:dyDescent="0.35">
      <c r="A97" s="73"/>
      <c r="B97" s="73" t="s">
        <v>511</v>
      </c>
      <c r="C97" s="74" t="s">
        <v>452</v>
      </c>
    </row>
    <row r="98" spans="1:3" x14ac:dyDescent="0.3">
      <c r="A98" s="71" t="s">
        <v>443</v>
      </c>
      <c r="B98" s="71" t="s">
        <v>512</v>
      </c>
      <c r="C98" s="72" t="s">
        <v>452</v>
      </c>
    </row>
    <row r="99" spans="1:3" x14ac:dyDescent="0.3">
      <c r="B99" t="s">
        <v>513</v>
      </c>
      <c r="C99" s="42" t="s">
        <v>452</v>
      </c>
    </row>
    <row r="100" spans="1:3" x14ac:dyDescent="0.3">
      <c r="B100" t="s">
        <v>514</v>
      </c>
      <c r="C100" s="42" t="s">
        <v>452</v>
      </c>
    </row>
    <row r="101" spans="1:3" x14ac:dyDescent="0.3">
      <c r="B101" t="s">
        <v>515</v>
      </c>
      <c r="C101" s="42" t="s">
        <v>452</v>
      </c>
    </row>
    <row r="102" spans="1:3" x14ac:dyDescent="0.3">
      <c r="B102" t="s">
        <v>516</v>
      </c>
      <c r="C102" s="42" t="s">
        <v>452</v>
      </c>
    </row>
    <row r="103" spans="1:3" ht="15" thickBot="1" x14ac:dyDescent="0.35">
      <c r="A103" s="73"/>
      <c r="B103" s="73" t="s">
        <v>517</v>
      </c>
      <c r="C103" s="74" t="s">
        <v>452</v>
      </c>
    </row>
    <row r="104" spans="1:3" x14ac:dyDescent="0.3">
      <c r="A104" s="71" t="s">
        <v>444</v>
      </c>
      <c r="B104" s="71" t="s">
        <v>518</v>
      </c>
      <c r="C104" s="72" t="s">
        <v>452</v>
      </c>
    </row>
    <row r="105" spans="1:3" x14ac:dyDescent="0.3">
      <c r="B105" t="s">
        <v>519</v>
      </c>
      <c r="C105" s="42" t="s">
        <v>452</v>
      </c>
    </row>
    <row r="106" spans="1:3" x14ac:dyDescent="0.3">
      <c r="B106" t="s">
        <v>520</v>
      </c>
      <c r="C106" s="42" t="s">
        <v>452</v>
      </c>
    </row>
    <row r="107" spans="1:3" x14ac:dyDescent="0.3">
      <c r="B107" t="s">
        <v>521</v>
      </c>
      <c r="C107" s="42" t="s">
        <v>452</v>
      </c>
    </row>
    <row r="108" spans="1:3" ht="15" thickBot="1" x14ac:dyDescent="0.35">
      <c r="A108" s="73"/>
      <c r="B108" s="73" t="s">
        <v>522</v>
      </c>
      <c r="C108" s="74" t="s">
        <v>452</v>
      </c>
    </row>
    <row r="111" spans="1:3" x14ac:dyDescent="0.3">
      <c r="A111" t="s">
        <v>523</v>
      </c>
    </row>
    <row r="112" spans="1:3" ht="15" thickBot="1" x14ac:dyDescent="0.35"/>
    <row r="113" spans="1:4" ht="15" thickBot="1" x14ac:dyDescent="0.35">
      <c r="A113" s="71" t="s">
        <v>448</v>
      </c>
      <c r="B113" s="71" t="s">
        <v>449</v>
      </c>
      <c r="C113" s="72" t="s">
        <v>524</v>
      </c>
      <c r="D113" s="72" t="s">
        <v>525</v>
      </c>
    </row>
    <row r="114" spans="1:4" x14ac:dyDescent="0.3">
      <c r="A114" s="71" t="s">
        <v>444</v>
      </c>
      <c r="B114" s="71" t="s">
        <v>526</v>
      </c>
      <c r="C114" s="76">
        <v>175</v>
      </c>
      <c r="D114" s="71">
        <v>568707</v>
      </c>
    </row>
    <row r="115" spans="1:4" x14ac:dyDescent="0.3">
      <c r="B115" t="s">
        <v>520</v>
      </c>
      <c r="C115" s="77">
        <v>134</v>
      </c>
      <c r="D115">
        <v>1240755</v>
      </c>
    </row>
    <row r="116" spans="1:4" x14ac:dyDescent="0.3">
      <c r="B116" t="s">
        <v>522</v>
      </c>
      <c r="C116" s="77">
        <v>116</v>
      </c>
      <c r="D116">
        <v>625850</v>
      </c>
    </row>
    <row r="117" spans="1:4" x14ac:dyDescent="0.3">
      <c r="B117" t="s">
        <v>518</v>
      </c>
      <c r="C117" s="77">
        <v>432</v>
      </c>
      <c r="D117">
        <v>2868125</v>
      </c>
    </row>
    <row r="118" spans="1:4" x14ac:dyDescent="0.3">
      <c r="B118" t="s">
        <v>519</v>
      </c>
      <c r="C118" s="77">
        <v>805</v>
      </c>
      <c r="D118">
        <v>5323283</v>
      </c>
    </row>
    <row r="119" spans="1:4" x14ac:dyDescent="0.3">
      <c r="B119" t="s">
        <v>521</v>
      </c>
      <c r="C119" s="77">
        <v>30</v>
      </c>
      <c r="D119">
        <v>61250</v>
      </c>
    </row>
    <row r="120" spans="1:4" ht="15" thickBot="1" x14ac:dyDescent="0.35">
      <c r="B120" t="s">
        <v>527</v>
      </c>
      <c r="C120" s="77">
        <v>101</v>
      </c>
      <c r="D120">
        <v>1615000</v>
      </c>
    </row>
    <row r="121" spans="1:4" x14ac:dyDescent="0.3">
      <c r="A121" s="71" t="s">
        <v>426</v>
      </c>
      <c r="B121" s="71" t="s">
        <v>456</v>
      </c>
      <c r="C121" s="76">
        <v>168</v>
      </c>
      <c r="D121" s="71">
        <v>912370</v>
      </c>
    </row>
    <row r="122" spans="1:4" x14ac:dyDescent="0.3">
      <c r="B122" t="s">
        <v>528</v>
      </c>
      <c r="C122" s="77">
        <v>18</v>
      </c>
      <c r="D122">
        <v>14517</v>
      </c>
    </row>
    <row r="123" spans="1:4" x14ac:dyDescent="0.3">
      <c r="B123" t="s">
        <v>453</v>
      </c>
      <c r="C123" s="77">
        <v>428</v>
      </c>
      <c r="D123">
        <v>3397158</v>
      </c>
    </row>
    <row r="124" spans="1:4" x14ac:dyDescent="0.3">
      <c r="B124" t="s">
        <v>454</v>
      </c>
      <c r="C124" s="77">
        <v>484</v>
      </c>
      <c r="D124">
        <v>3959789</v>
      </c>
    </row>
    <row r="125" spans="1:4" x14ac:dyDescent="0.3">
      <c r="B125" t="s">
        <v>529</v>
      </c>
      <c r="C125" s="77">
        <v>118</v>
      </c>
      <c r="D125">
        <v>436308</v>
      </c>
    </row>
    <row r="126" spans="1:4" x14ac:dyDescent="0.3">
      <c r="B126" t="s">
        <v>451</v>
      </c>
      <c r="C126" s="77">
        <v>231</v>
      </c>
      <c r="D126">
        <v>1465721</v>
      </c>
    </row>
    <row r="127" spans="1:4" ht="15" thickBot="1" x14ac:dyDescent="0.35">
      <c r="B127" t="s">
        <v>462</v>
      </c>
      <c r="C127" s="77">
        <v>351</v>
      </c>
      <c r="D127">
        <v>1939009</v>
      </c>
    </row>
    <row r="128" spans="1:4" ht="15" thickBot="1" x14ac:dyDescent="0.35">
      <c r="A128" s="71" t="s">
        <v>435</v>
      </c>
      <c r="B128" s="71" t="s">
        <v>435</v>
      </c>
      <c r="C128" s="76">
        <v>438</v>
      </c>
      <c r="D128" s="71">
        <v>1799404</v>
      </c>
    </row>
    <row r="129" spans="1:4" x14ac:dyDescent="0.3">
      <c r="A129" s="71" t="s">
        <v>428</v>
      </c>
      <c r="B129" s="71" t="s">
        <v>530</v>
      </c>
      <c r="C129" s="76">
        <v>234</v>
      </c>
      <c r="D129" s="71">
        <v>1430554</v>
      </c>
    </row>
    <row r="130" spans="1:4" ht="15" thickBot="1" x14ac:dyDescent="0.35">
      <c r="B130" t="s">
        <v>531</v>
      </c>
      <c r="C130" s="77">
        <v>255</v>
      </c>
      <c r="D130">
        <v>2409992</v>
      </c>
    </row>
    <row r="131" spans="1:4" x14ac:dyDescent="0.3">
      <c r="A131" s="71" t="s">
        <v>443</v>
      </c>
      <c r="B131" s="71" t="s">
        <v>514</v>
      </c>
      <c r="C131" s="76">
        <v>50</v>
      </c>
      <c r="D131" s="71">
        <v>588284</v>
      </c>
    </row>
    <row r="132" spans="1:4" x14ac:dyDescent="0.3">
      <c r="B132" t="s">
        <v>513</v>
      </c>
      <c r="C132" s="77">
        <v>7</v>
      </c>
      <c r="D132">
        <v>6234</v>
      </c>
    </row>
    <row r="133" spans="1:4" x14ac:dyDescent="0.3">
      <c r="B133" t="s">
        <v>517</v>
      </c>
      <c r="C133" s="77">
        <v>12</v>
      </c>
      <c r="D133">
        <v>174216</v>
      </c>
    </row>
    <row r="134" spans="1:4" x14ac:dyDescent="0.3">
      <c r="B134" t="s">
        <v>516</v>
      </c>
      <c r="C134" s="77">
        <v>57</v>
      </c>
      <c r="D134">
        <v>57500</v>
      </c>
    </row>
    <row r="135" spans="1:4" x14ac:dyDescent="0.3">
      <c r="B135" t="s">
        <v>515</v>
      </c>
      <c r="C135" s="77">
        <v>423</v>
      </c>
      <c r="D135">
        <v>686875</v>
      </c>
    </row>
    <row r="136" spans="1:4" x14ac:dyDescent="0.3">
      <c r="B136" t="s">
        <v>532</v>
      </c>
      <c r="C136" s="77">
        <v>54</v>
      </c>
      <c r="D136">
        <v>248798</v>
      </c>
    </row>
    <row r="137" spans="1:4" x14ac:dyDescent="0.3">
      <c r="B137" t="s">
        <v>533</v>
      </c>
      <c r="C137" s="77">
        <v>57</v>
      </c>
      <c r="D137">
        <v>379211</v>
      </c>
    </row>
    <row r="138" spans="1:4" x14ac:dyDescent="0.3">
      <c r="B138" t="s">
        <v>534</v>
      </c>
      <c r="C138" s="77">
        <v>109</v>
      </c>
      <c r="D138">
        <v>666430</v>
      </c>
    </row>
    <row r="139" spans="1:4" x14ac:dyDescent="0.3">
      <c r="B139" t="s">
        <v>535</v>
      </c>
      <c r="C139" s="77">
        <v>104</v>
      </c>
      <c r="D139">
        <v>482500</v>
      </c>
    </row>
    <row r="140" spans="1:4" ht="15" thickBot="1" x14ac:dyDescent="0.35">
      <c r="B140" t="s">
        <v>536</v>
      </c>
      <c r="C140" s="77">
        <v>127</v>
      </c>
      <c r="D140">
        <v>193125</v>
      </c>
    </row>
    <row r="141" spans="1:4" x14ac:dyDescent="0.3">
      <c r="A141" s="71" t="s">
        <v>438</v>
      </c>
      <c r="B141" s="71" t="s">
        <v>506</v>
      </c>
      <c r="C141" s="76">
        <v>108</v>
      </c>
      <c r="D141" s="71">
        <v>205000</v>
      </c>
    </row>
    <row r="142" spans="1:4" x14ac:dyDescent="0.3">
      <c r="B142" t="s">
        <v>537</v>
      </c>
      <c r="C142" s="77">
        <v>5</v>
      </c>
      <c r="D142">
        <v>3750</v>
      </c>
    </row>
    <row r="143" spans="1:4" x14ac:dyDescent="0.3">
      <c r="B143" t="s">
        <v>504</v>
      </c>
      <c r="C143" s="77">
        <v>96</v>
      </c>
      <c r="D143">
        <v>150000</v>
      </c>
    </row>
    <row r="144" spans="1:4" ht="15" thickBot="1" x14ac:dyDescent="0.35">
      <c r="B144" t="s">
        <v>505</v>
      </c>
      <c r="C144" s="77">
        <v>220</v>
      </c>
      <c r="D144">
        <v>303750</v>
      </c>
    </row>
    <row r="145" spans="1:4" x14ac:dyDescent="0.3">
      <c r="A145" s="71" t="s">
        <v>427</v>
      </c>
      <c r="B145" s="71" t="s">
        <v>460</v>
      </c>
      <c r="C145" s="76">
        <v>133</v>
      </c>
      <c r="D145" s="71">
        <v>190625</v>
      </c>
    </row>
    <row r="146" spans="1:4" x14ac:dyDescent="0.3">
      <c r="B146" t="s">
        <v>458</v>
      </c>
      <c r="C146" s="77">
        <v>329</v>
      </c>
      <c r="D146">
        <v>545028</v>
      </c>
    </row>
    <row r="147" spans="1:4" x14ac:dyDescent="0.3">
      <c r="B147" t="s">
        <v>457</v>
      </c>
      <c r="C147" s="77">
        <v>189</v>
      </c>
      <c r="D147">
        <v>344375</v>
      </c>
    </row>
    <row r="148" spans="1:4" x14ac:dyDescent="0.3">
      <c r="B148" t="s">
        <v>461</v>
      </c>
      <c r="C148" s="77">
        <v>11</v>
      </c>
      <c r="D148">
        <v>6875</v>
      </c>
    </row>
    <row r="149" spans="1:4" ht="15" thickBot="1" x14ac:dyDescent="0.35">
      <c r="B149" t="s">
        <v>459</v>
      </c>
      <c r="C149" s="77">
        <v>135</v>
      </c>
      <c r="D149">
        <v>165597</v>
      </c>
    </row>
    <row r="150" spans="1:4" x14ac:dyDescent="0.3">
      <c r="A150" s="71" t="s">
        <v>442</v>
      </c>
      <c r="B150" s="71" t="s">
        <v>509</v>
      </c>
      <c r="C150" s="76">
        <v>290</v>
      </c>
      <c r="D150" s="71">
        <v>1056680</v>
      </c>
    </row>
    <row r="151" spans="1:4" x14ac:dyDescent="0.3">
      <c r="B151" t="s">
        <v>538</v>
      </c>
      <c r="C151" s="77">
        <v>1152</v>
      </c>
      <c r="D151">
        <v>2919464</v>
      </c>
    </row>
    <row r="152" spans="1:4" x14ac:dyDescent="0.3">
      <c r="B152" t="s">
        <v>507</v>
      </c>
      <c r="C152" s="77">
        <v>1724</v>
      </c>
      <c r="D152">
        <v>11184942</v>
      </c>
    </row>
    <row r="153" spans="1:4" x14ac:dyDescent="0.3">
      <c r="B153" t="s">
        <v>508</v>
      </c>
      <c r="C153" s="77">
        <v>704</v>
      </c>
      <c r="D153">
        <v>1982436</v>
      </c>
    </row>
    <row r="154" spans="1:4" x14ac:dyDescent="0.3">
      <c r="B154" t="s">
        <v>539</v>
      </c>
      <c r="C154" s="77">
        <v>715</v>
      </c>
      <c r="D154">
        <v>2848320</v>
      </c>
    </row>
    <row r="155" spans="1:4" x14ac:dyDescent="0.3">
      <c r="B155" t="s">
        <v>510</v>
      </c>
      <c r="C155" s="77">
        <v>1951</v>
      </c>
      <c r="D155">
        <v>8025990</v>
      </c>
    </row>
    <row r="156" spans="1:4" x14ac:dyDescent="0.3">
      <c r="B156" t="s">
        <v>511</v>
      </c>
      <c r="C156" s="77">
        <v>1121</v>
      </c>
      <c r="D156">
        <v>5989319</v>
      </c>
    </row>
    <row r="157" spans="1:4" ht="15" thickBot="1" x14ac:dyDescent="0.35">
      <c r="B157" t="s">
        <v>540</v>
      </c>
      <c r="C157" s="77">
        <v>355</v>
      </c>
      <c r="D157">
        <v>634098</v>
      </c>
    </row>
    <row r="158" spans="1:4" x14ac:dyDescent="0.3">
      <c r="A158" s="71" t="s">
        <v>436</v>
      </c>
      <c r="B158" s="71" t="s">
        <v>480</v>
      </c>
      <c r="C158" s="76">
        <v>1</v>
      </c>
      <c r="D158" s="71">
        <v>625</v>
      </c>
    </row>
    <row r="159" spans="1:4" x14ac:dyDescent="0.3">
      <c r="B159" t="s">
        <v>541</v>
      </c>
      <c r="C159" s="77">
        <v>284</v>
      </c>
      <c r="D159">
        <v>1668125</v>
      </c>
    </row>
    <row r="160" spans="1:4" x14ac:dyDescent="0.3">
      <c r="B160" t="s">
        <v>482</v>
      </c>
      <c r="C160" s="77">
        <v>591</v>
      </c>
      <c r="D160">
        <v>2168766</v>
      </c>
    </row>
    <row r="161" spans="1:4" x14ac:dyDescent="0.3">
      <c r="B161" t="s">
        <v>492</v>
      </c>
      <c r="C161" s="77">
        <v>1221</v>
      </c>
      <c r="D161">
        <v>5474527</v>
      </c>
    </row>
    <row r="162" spans="1:4" x14ac:dyDescent="0.3">
      <c r="B162" t="s">
        <v>542</v>
      </c>
      <c r="C162" s="77">
        <v>168</v>
      </c>
      <c r="D162">
        <v>1184502</v>
      </c>
    </row>
    <row r="163" spans="1:4" x14ac:dyDescent="0.3">
      <c r="B163" t="s">
        <v>479</v>
      </c>
      <c r="C163" s="77">
        <v>31</v>
      </c>
      <c r="D163">
        <v>35625</v>
      </c>
    </row>
    <row r="164" spans="1:4" x14ac:dyDescent="0.3">
      <c r="B164" t="s">
        <v>543</v>
      </c>
      <c r="C164" s="77">
        <v>40</v>
      </c>
      <c r="D164">
        <v>35000</v>
      </c>
    </row>
    <row r="165" spans="1:4" x14ac:dyDescent="0.3">
      <c r="B165" t="s">
        <v>484</v>
      </c>
      <c r="C165" s="77">
        <v>33</v>
      </c>
      <c r="D165">
        <v>24375</v>
      </c>
    </row>
    <row r="166" spans="1:4" ht="15" thickBot="1" x14ac:dyDescent="0.35">
      <c r="B166" t="s">
        <v>494</v>
      </c>
      <c r="C166" s="77">
        <v>121</v>
      </c>
      <c r="D166">
        <v>337204</v>
      </c>
    </row>
    <row r="167" spans="1:4" x14ac:dyDescent="0.3">
      <c r="A167" s="71" t="s">
        <v>431</v>
      </c>
      <c r="B167" s="71" t="s">
        <v>467</v>
      </c>
      <c r="C167" s="76">
        <v>1829</v>
      </c>
      <c r="D167" s="71">
        <v>8002190</v>
      </c>
    </row>
    <row r="168" spans="1:4" x14ac:dyDescent="0.3">
      <c r="B168" t="s">
        <v>544</v>
      </c>
      <c r="C168" s="77">
        <v>750</v>
      </c>
      <c r="D168">
        <v>2060000</v>
      </c>
    </row>
    <row r="169" spans="1:4" x14ac:dyDescent="0.3">
      <c r="B169" t="s">
        <v>545</v>
      </c>
      <c r="C169" s="77">
        <v>214</v>
      </c>
      <c r="D169">
        <v>234375</v>
      </c>
    </row>
    <row r="170" spans="1:4" x14ac:dyDescent="0.3">
      <c r="B170" t="s">
        <v>469</v>
      </c>
      <c r="C170" s="77">
        <v>2633</v>
      </c>
      <c r="D170">
        <v>14608650</v>
      </c>
    </row>
    <row r="171" spans="1:4" x14ac:dyDescent="0.3">
      <c r="B171" t="s">
        <v>475</v>
      </c>
      <c r="C171" s="77">
        <v>904</v>
      </c>
      <c r="D171">
        <v>6171381</v>
      </c>
    </row>
    <row r="172" spans="1:4" x14ac:dyDescent="0.3">
      <c r="B172" t="s">
        <v>471</v>
      </c>
      <c r="C172" s="77">
        <v>1782</v>
      </c>
      <c r="D172">
        <v>7237408</v>
      </c>
    </row>
    <row r="173" spans="1:4" x14ac:dyDescent="0.3">
      <c r="B173" t="s">
        <v>476</v>
      </c>
      <c r="C173" s="77">
        <v>1813</v>
      </c>
      <c r="D173">
        <v>15340304</v>
      </c>
    </row>
    <row r="174" spans="1:4" x14ac:dyDescent="0.3">
      <c r="B174" t="s">
        <v>473</v>
      </c>
      <c r="C174" s="77">
        <v>2977</v>
      </c>
      <c r="D174">
        <v>25149956</v>
      </c>
    </row>
    <row r="175" spans="1:4" x14ac:dyDescent="0.3">
      <c r="B175" t="s">
        <v>546</v>
      </c>
      <c r="C175" s="77">
        <v>532</v>
      </c>
      <c r="D175">
        <v>17612162</v>
      </c>
    </row>
    <row r="176" spans="1:4" x14ac:dyDescent="0.3">
      <c r="B176" t="s">
        <v>547</v>
      </c>
      <c r="C176" s="77">
        <v>171</v>
      </c>
      <c r="D176">
        <v>1920885</v>
      </c>
    </row>
    <row r="177" spans="2:4" x14ac:dyDescent="0.3">
      <c r="B177" t="s">
        <v>477</v>
      </c>
      <c r="C177" s="77">
        <v>287</v>
      </c>
      <c r="D177">
        <v>31306489</v>
      </c>
    </row>
    <row r="178" spans="2:4" x14ac:dyDescent="0.3">
      <c r="B178" t="s">
        <v>548</v>
      </c>
      <c r="C178" s="77">
        <v>25</v>
      </c>
      <c r="D178">
        <v>3825819</v>
      </c>
    </row>
    <row r="179" spans="2:4" x14ac:dyDescent="0.3">
      <c r="B179" t="s">
        <v>549</v>
      </c>
      <c r="C179" s="77">
        <v>141</v>
      </c>
      <c r="D179">
        <v>4364159</v>
      </c>
    </row>
    <row r="180" spans="2:4" x14ac:dyDescent="0.3">
      <c r="B180" t="s">
        <v>550</v>
      </c>
      <c r="C180" s="77">
        <v>277</v>
      </c>
      <c r="D180">
        <v>3666306</v>
      </c>
    </row>
    <row r="181" spans="2:4" x14ac:dyDescent="0.3">
      <c r="B181" t="s">
        <v>472</v>
      </c>
      <c r="C181" s="77">
        <v>1312</v>
      </c>
      <c r="D181">
        <v>31443364</v>
      </c>
    </row>
    <row r="182" spans="2:4" x14ac:dyDescent="0.3">
      <c r="B182" t="s">
        <v>551</v>
      </c>
      <c r="C182" s="77">
        <v>1359</v>
      </c>
      <c r="D182">
        <v>5858231</v>
      </c>
    </row>
    <row r="183" spans="2:4" x14ac:dyDescent="0.3">
      <c r="B183" t="s">
        <v>552</v>
      </c>
      <c r="C183" s="77">
        <v>489</v>
      </c>
      <c r="D183">
        <v>983638</v>
      </c>
    </row>
    <row r="184" spans="2:4" x14ac:dyDescent="0.3">
      <c r="B184" t="s">
        <v>553</v>
      </c>
      <c r="C184" s="77">
        <v>698</v>
      </c>
      <c r="D184">
        <v>2846135</v>
      </c>
    </row>
    <row r="185" spans="2:4" x14ac:dyDescent="0.3">
      <c r="B185" t="s">
        <v>465</v>
      </c>
      <c r="C185" s="77">
        <v>2284</v>
      </c>
      <c r="D185">
        <v>10811250</v>
      </c>
    </row>
    <row r="186" spans="2:4" x14ac:dyDescent="0.3">
      <c r="B186" t="s">
        <v>554</v>
      </c>
      <c r="C186" s="77">
        <v>971</v>
      </c>
      <c r="D186">
        <v>8358214</v>
      </c>
    </row>
    <row r="187" spans="2:4" x14ac:dyDescent="0.3">
      <c r="B187" t="s">
        <v>555</v>
      </c>
      <c r="C187" s="77">
        <v>2005</v>
      </c>
      <c r="D187">
        <v>12731404</v>
      </c>
    </row>
    <row r="188" spans="2:4" x14ac:dyDescent="0.3">
      <c r="B188" t="s">
        <v>464</v>
      </c>
      <c r="C188" s="77">
        <v>1774</v>
      </c>
      <c r="D188">
        <v>7885554</v>
      </c>
    </row>
    <row r="189" spans="2:4" x14ac:dyDescent="0.3">
      <c r="B189" t="s">
        <v>556</v>
      </c>
      <c r="C189" s="77">
        <v>284</v>
      </c>
      <c r="D189">
        <v>950005</v>
      </c>
    </row>
    <row r="190" spans="2:4" x14ac:dyDescent="0.3">
      <c r="B190" t="s">
        <v>557</v>
      </c>
      <c r="C190" s="77">
        <v>5</v>
      </c>
      <c r="D190">
        <v>10996</v>
      </c>
    </row>
    <row r="191" spans="2:4" x14ac:dyDescent="0.3">
      <c r="B191" t="s">
        <v>558</v>
      </c>
      <c r="C191" s="77">
        <v>1240</v>
      </c>
      <c r="D191">
        <v>5599453</v>
      </c>
    </row>
    <row r="192" spans="2:4" x14ac:dyDescent="0.3">
      <c r="B192" t="s">
        <v>559</v>
      </c>
      <c r="C192" s="77">
        <v>588</v>
      </c>
      <c r="D192">
        <v>2942263</v>
      </c>
    </row>
    <row r="193" spans="1:4" x14ac:dyDescent="0.3">
      <c r="B193" t="s">
        <v>478</v>
      </c>
      <c r="C193" s="77">
        <v>1751</v>
      </c>
      <c r="D193">
        <v>8086345</v>
      </c>
    </row>
    <row r="194" spans="1:4" x14ac:dyDescent="0.3">
      <c r="B194" t="s">
        <v>560</v>
      </c>
      <c r="C194" s="77">
        <v>1874</v>
      </c>
      <c r="D194">
        <v>6711890</v>
      </c>
    </row>
    <row r="195" spans="1:4" x14ac:dyDescent="0.3">
      <c r="B195" t="s">
        <v>561</v>
      </c>
      <c r="C195" s="77">
        <v>2156</v>
      </c>
      <c r="D195">
        <v>6632736</v>
      </c>
    </row>
    <row r="196" spans="1:4" x14ac:dyDescent="0.3">
      <c r="B196" t="s">
        <v>466</v>
      </c>
      <c r="C196" s="77">
        <v>1451</v>
      </c>
      <c r="D196">
        <v>3571887</v>
      </c>
    </row>
    <row r="197" spans="1:4" x14ac:dyDescent="0.3">
      <c r="B197" t="s">
        <v>470</v>
      </c>
      <c r="C197" s="77">
        <v>309</v>
      </c>
      <c r="D197">
        <v>1024375</v>
      </c>
    </row>
    <row r="198" spans="1:4" ht="15" thickBot="1" x14ac:dyDescent="0.35">
      <c r="B198" t="s">
        <v>474</v>
      </c>
      <c r="C198" s="77">
        <v>673</v>
      </c>
      <c r="D198">
        <v>1106955</v>
      </c>
    </row>
    <row r="199" spans="1:4" x14ac:dyDescent="0.3">
      <c r="A199" s="71" t="s">
        <v>437</v>
      </c>
      <c r="B199" s="71" t="s">
        <v>562</v>
      </c>
      <c r="C199" s="76">
        <v>5216</v>
      </c>
      <c r="D199" s="71">
        <v>46627804</v>
      </c>
    </row>
    <row r="200" spans="1:4" x14ac:dyDescent="0.3">
      <c r="B200" t="s">
        <v>498</v>
      </c>
      <c r="C200" s="77">
        <v>3430</v>
      </c>
      <c r="D200">
        <v>8139600</v>
      </c>
    </row>
    <row r="201" spans="1:4" x14ac:dyDescent="0.3">
      <c r="B201" t="s">
        <v>503</v>
      </c>
      <c r="C201" s="77">
        <v>4339</v>
      </c>
      <c r="D201">
        <v>17678750</v>
      </c>
    </row>
    <row r="202" spans="1:4" x14ac:dyDescent="0.3">
      <c r="B202" t="s">
        <v>499</v>
      </c>
      <c r="C202" s="77">
        <v>656</v>
      </c>
      <c r="D202">
        <v>3200000</v>
      </c>
    </row>
    <row r="203" spans="1:4" x14ac:dyDescent="0.3">
      <c r="B203" t="s">
        <v>495</v>
      </c>
      <c r="C203" s="77">
        <v>2428</v>
      </c>
      <c r="D203">
        <v>10853006</v>
      </c>
    </row>
    <row r="204" spans="1:4" x14ac:dyDescent="0.3">
      <c r="B204" t="s">
        <v>563</v>
      </c>
      <c r="C204" s="77">
        <v>298</v>
      </c>
      <c r="D204">
        <v>558962</v>
      </c>
    </row>
    <row r="205" spans="1:4" x14ac:dyDescent="0.3">
      <c r="B205" t="s">
        <v>564</v>
      </c>
      <c r="C205" s="77">
        <v>94</v>
      </c>
      <c r="D205">
        <v>122913</v>
      </c>
    </row>
    <row r="206" spans="1:4" x14ac:dyDescent="0.3">
      <c r="B206" t="s">
        <v>565</v>
      </c>
      <c r="C206" s="77">
        <v>226</v>
      </c>
      <c r="D206">
        <v>1063157</v>
      </c>
    </row>
    <row r="207" spans="1:4" x14ac:dyDescent="0.3">
      <c r="B207" t="s">
        <v>566</v>
      </c>
      <c r="C207" s="77">
        <v>480</v>
      </c>
      <c r="D207">
        <v>1775137</v>
      </c>
    </row>
    <row r="208" spans="1:4" x14ac:dyDescent="0.3">
      <c r="B208" t="s">
        <v>497</v>
      </c>
      <c r="C208" s="77">
        <v>2407</v>
      </c>
      <c r="D208">
        <v>23131674</v>
      </c>
    </row>
    <row r="209" spans="1:4" x14ac:dyDescent="0.3">
      <c r="B209" t="s">
        <v>567</v>
      </c>
      <c r="C209" s="77">
        <v>1382</v>
      </c>
      <c r="D209">
        <v>10686429</v>
      </c>
    </row>
    <row r="210" spans="1:4" x14ac:dyDescent="0.3">
      <c r="B210" t="s">
        <v>568</v>
      </c>
      <c r="C210" s="77">
        <v>626</v>
      </c>
      <c r="D210">
        <v>9289960</v>
      </c>
    </row>
    <row r="211" spans="1:4" ht="15" thickBot="1" x14ac:dyDescent="0.35">
      <c r="B211" t="s">
        <v>569</v>
      </c>
      <c r="C211" s="77">
        <v>3</v>
      </c>
      <c r="D211">
        <v>92865</v>
      </c>
    </row>
    <row r="212" spans="1:4" x14ac:dyDescent="0.3">
      <c r="A212" s="71"/>
      <c r="B212" s="71"/>
      <c r="C212" s="72"/>
      <c r="D212" s="71"/>
    </row>
  </sheetData>
  <mergeCells count="5">
    <mergeCell ref="B7:E7"/>
    <mergeCell ref="F7:G7"/>
    <mergeCell ref="H7:H8"/>
    <mergeCell ref="I7:I8"/>
    <mergeCell ref="J7:J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1"/>
  <sheetViews>
    <sheetView workbookViewId="0"/>
  </sheetViews>
  <sheetFormatPr defaultColWidth="8.88671875" defaultRowHeight="14.4" x14ac:dyDescent="0.3"/>
  <sheetData>
    <row r="1" spans="1:1" x14ac:dyDescent="0.3">
      <c r="A1" t="s">
        <v>570</v>
      </c>
    </row>
    <row r="2" spans="1:1" x14ac:dyDescent="0.3">
      <c r="A2" t="s">
        <v>571</v>
      </c>
    </row>
    <row r="3" spans="1:1" x14ac:dyDescent="0.3">
      <c r="A3" t="s">
        <v>572</v>
      </c>
    </row>
    <row r="4" spans="1:1" x14ac:dyDescent="0.3">
      <c r="A4" t="s">
        <v>573</v>
      </c>
    </row>
    <row r="5" spans="1:1" x14ac:dyDescent="0.3">
      <c r="A5" t="s">
        <v>574</v>
      </c>
    </row>
    <row r="6" spans="1:1" x14ac:dyDescent="0.3">
      <c r="A6" t="s">
        <v>575</v>
      </c>
    </row>
    <row r="7" spans="1:1" x14ac:dyDescent="0.3">
      <c r="A7" t="s">
        <v>576</v>
      </c>
    </row>
    <row r="8" spans="1:1" x14ac:dyDescent="0.3">
      <c r="A8" t="s">
        <v>577</v>
      </c>
    </row>
    <row r="9" spans="1:1" x14ac:dyDescent="0.3">
      <c r="A9" t="s">
        <v>578</v>
      </c>
    </row>
    <row r="10" spans="1:1" x14ac:dyDescent="0.3">
      <c r="A10" t="s">
        <v>579</v>
      </c>
    </row>
    <row r="11" spans="1:1" x14ac:dyDescent="0.3">
      <c r="A11" s="63" t="s">
        <v>580</v>
      </c>
    </row>
    <row r="12" spans="1:1" x14ac:dyDescent="0.3">
      <c r="A12" t="s">
        <v>581</v>
      </c>
    </row>
    <row r="13" spans="1:1" x14ac:dyDescent="0.3">
      <c r="A13" s="63" t="s">
        <v>582</v>
      </c>
    </row>
    <row r="14" spans="1:1" x14ac:dyDescent="0.3">
      <c r="A14" s="63" t="s">
        <v>583</v>
      </c>
    </row>
    <row r="15" spans="1:1" x14ac:dyDescent="0.3">
      <c r="A15" t="s">
        <v>584</v>
      </c>
    </row>
    <row r="16" spans="1:1" x14ac:dyDescent="0.3">
      <c r="A16" s="63" t="s">
        <v>585</v>
      </c>
    </row>
    <row r="17" spans="1:1" x14ac:dyDescent="0.3">
      <c r="A17" t="s">
        <v>586</v>
      </c>
    </row>
    <row r="18" spans="1:1" x14ac:dyDescent="0.3">
      <c r="A18" t="s">
        <v>587</v>
      </c>
    </row>
    <row r="19" spans="1:1" x14ac:dyDescent="0.3">
      <c r="A19" t="s">
        <v>588</v>
      </c>
    </row>
    <row r="20" spans="1:1" x14ac:dyDescent="0.3">
      <c r="A20" t="s">
        <v>589</v>
      </c>
    </row>
    <row r="21" spans="1:1" x14ac:dyDescent="0.3">
      <c r="A21" t="s">
        <v>590</v>
      </c>
    </row>
    <row r="22" spans="1:1" x14ac:dyDescent="0.3">
      <c r="A22" t="s">
        <v>591</v>
      </c>
    </row>
    <row r="23" spans="1:1" x14ac:dyDescent="0.3">
      <c r="A23" t="s">
        <v>592</v>
      </c>
    </row>
    <row r="24" spans="1:1" x14ac:dyDescent="0.3">
      <c r="A24" t="s">
        <v>593</v>
      </c>
    </row>
    <row r="25" spans="1:1" x14ac:dyDescent="0.3">
      <c r="A25" t="s">
        <v>594</v>
      </c>
    </row>
    <row r="26" spans="1:1" x14ac:dyDescent="0.3">
      <c r="A26" t="s">
        <v>595</v>
      </c>
    </row>
    <row r="27" spans="1:1" x14ac:dyDescent="0.3">
      <c r="A27" t="s">
        <v>596</v>
      </c>
    </row>
    <row r="28" spans="1:1" x14ac:dyDescent="0.3">
      <c r="A28" t="s">
        <v>597</v>
      </c>
    </row>
    <row r="29" spans="1:1" x14ac:dyDescent="0.3">
      <c r="A29" t="s">
        <v>598</v>
      </c>
    </row>
    <row r="30" spans="1:1" x14ac:dyDescent="0.3">
      <c r="A30" t="s">
        <v>599</v>
      </c>
    </row>
    <row r="31" spans="1:1" x14ac:dyDescent="0.3">
      <c r="A31" t="s">
        <v>600</v>
      </c>
    </row>
  </sheetData>
  <sortState xmlns:xlrd2="http://schemas.microsoft.com/office/spreadsheetml/2017/richdata2" ref="A1:A31">
    <sortCondition ref="A1:A31"/>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506B5F3B6BA7C949803739001C87921C" ma:contentTypeVersion="12" ma:contentTypeDescription="Opprett et nytt dokument." ma:contentTypeScope="" ma:versionID="3fd28391a2556263789e0ec91eeaee0d">
  <xsd:schema xmlns:xsd="http://www.w3.org/2001/XMLSchema" xmlns:xs="http://www.w3.org/2001/XMLSchema" xmlns:p="http://schemas.microsoft.com/office/2006/metadata/properties" xmlns:ns2="712a6188-99ea-4974-a1ea-5dd1485f34c6" xmlns:ns3="34400138-a2a5-4576-a196-97f42fe91951" targetNamespace="http://schemas.microsoft.com/office/2006/metadata/properties" ma:root="true" ma:fieldsID="d9ff0abc612b27bca954f9397b51c4b4" ns2:_="" ns3:_="">
    <xsd:import namespace="712a6188-99ea-4974-a1ea-5dd1485f34c6"/>
    <xsd:import namespace="34400138-a2a5-4576-a196-97f42fe9195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2a6188-99ea-4974-a1ea-5dd1485f34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4400138-a2a5-4576-a196-97f42fe91951" elementFormDefault="qualified">
    <xsd:import namespace="http://schemas.microsoft.com/office/2006/documentManagement/types"/>
    <xsd:import namespace="http://schemas.microsoft.com/office/infopath/2007/PartnerControls"/>
    <xsd:element name="SharedWithUsers" ma:index="14"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F0F1A4-39CB-4451-84C1-0A9319BA731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79A3FD2-8920-4796-9C96-A0DD9F5741BF}">
  <ds:schemaRefs>
    <ds:schemaRef ds:uri="http://schemas.microsoft.com/sharepoint/v3/contenttype/forms"/>
  </ds:schemaRefs>
</ds:datastoreItem>
</file>

<file path=customXml/itemProps3.xml><?xml version="1.0" encoding="utf-8"?>
<ds:datastoreItem xmlns:ds="http://schemas.openxmlformats.org/officeDocument/2006/customXml" ds:itemID="{740E54E2-A481-47F5-BE35-9BEDC4D18B2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Tiltaksanalyse</vt:lpstr>
      <vt:lpstr>Effektanalyse</vt:lpstr>
      <vt:lpstr>GIS-tabeller</vt:lpstr>
      <vt:lpstr>Referanser</vt:lpstr>
    </vt:vector>
  </TitlesOfParts>
  <Manager/>
  <Company>NINA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Magni Olsen Kyrkjeeide</dc:creator>
  <cp:keywords/>
  <dc:description/>
  <cp:lastModifiedBy>Magni Olsen Kyrkjeeide</cp:lastModifiedBy>
  <cp:revision/>
  <dcterms:created xsi:type="dcterms:W3CDTF">2018-04-16T18:56:07Z</dcterms:created>
  <dcterms:modified xsi:type="dcterms:W3CDTF">2022-04-04T12:17:11Z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0x010100506B5F3B6BA7C949803739001C87921C</vt:lpwstr>
  </property>
</Properties>
</file>