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530" documentId="13_ncr:1_{D580186B-97CF-4434-8854-8CF3A28BC558}" xr6:coauthVersionLast="47" xr6:coauthVersionMax="47" xr10:uidLastSave="{C533A504-3E70-4ECA-8F2A-6E9E6D86F66B}"/>
  <bookViews>
    <workbookView xWindow="768" yWindow="768"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externalReferences>
    <externalReference r:id="rId6"/>
  </externalReferences>
  <definedNames>
    <definedName name="_Toc514068790" localSheetId="1">Tiltaksanalyse!#REF!</definedName>
    <definedName name="d">'[1]Priser og antagelser'!$C$59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5" l="1"/>
  <c r="E29" i="3"/>
  <c r="H29" i="3" s="1"/>
  <c r="E30" i="3"/>
  <c r="H30" i="3"/>
  <c r="E31" i="3"/>
  <c r="H31" i="3" s="1"/>
  <c r="E32" i="3"/>
  <c r="H32" i="3"/>
  <c r="E33" i="3"/>
  <c r="H33" i="3" s="1"/>
  <c r="E34" i="3"/>
  <c r="H34" i="3"/>
  <c r="E35" i="3"/>
  <c r="H35" i="3" s="1"/>
  <c r="E36" i="3"/>
  <c r="H36" i="3"/>
  <c r="E37" i="3"/>
  <c r="H37" i="3" s="1"/>
  <c r="E38" i="3"/>
  <c r="H38" i="3"/>
  <c r="E39" i="3"/>
  <c r="H39" i="3" s="1"/>
  <c r="B40" i="3"/>
  <c r="C40" i="3"/>
  <c r="D40" i="3"/>
  <c r="E40" i="3"/>
  <c r="F40" i="3"/>
  <c r="G40" i="3"/>
  <c r="I40" i="3"/>
  <c r="J40" i="3"/>
  <c r="E9" i="3"/>
  <c r="H9" i="3" s="1"/>
  <c r="E10" i="3"/>
  <c r="H10" i="3" s="1"/>
  <c r="E11" i="3"/>
  <c r="H11" i="3" s="1"/>
  <c r="E12" i="3"/>
  <c r="H12" i="3"/>
  <c r="E13" i="3"/>
  <c r="H13" i="3" s="1"/>
  <c r="E14" i="3"/>
  <c r="H14" i="3"/>
  <c r="E15" i="3"/>
  <c r="H15" i="3" s="1"/>
  <c r="E16" i="3"/>
  <c r="H16" i="3"/>
  <c r="E17" i="3"/>
  <c r="H17" i="3" s="1"/>
  <c r="E18" i="3"/>
  <c r="H18" i="3"/>
  <c r="E19" i="3"/>
  <c r="H19" i="3" s="1"/>
  <c r="B20" i="3"/>
  <c r="C20" i="3"/>
  <c r="D20" i="3"/>
  <c r="F20" i="3"/>
  <c r="G20" i="3"/>
  <c r="I20" i="3"/>
  <c r="J20" i="3"/>
  <c r="K20" i="3"/>
  <c r="H40" i="5"/>
  <c r="H39" i="5"/>
  <c r="H41" i="5"/>
  <c r="H42" i="5"/>
  <c r="J13" i="5"/>
  <c r="I12" i="5"/>
  <c r="H12" i="5"/>
  <c r="I11" i="5"/>
  <c r="H11" i="5"/>
  <c r="J9" i="5"/>
  <c r="D5" i="5"/>
  <c r="G39" i="5" l="1"/>
  <c r="G40" i="5"/>
  <c r="H20" i="3"/>
  <c r="H40" i="3"/>
  <c r="E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tc={42C39C58-7068-4C5A-8A19-58B3CA0FA3B6}</author>
  </authors>
  <commentList>
    <comment ref="G43" authorId="0" shapeId="0" xr:uid="{42C39C58-7068-4C5A-8A19-58B3CA0FA3B6}">
      <text>
        <t>[Threaded comment]
Your version of Excel allows you to read this threaded comment; however, any edits to it will get removed if the file is opened in a newer version of Excel. Learn more: https://go.microsoft.com/fwlink/?linkid=870924
Comment:
    Bruk enten rødlisten 2018 eller Rødlista 2018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Øyvind Nystad Handberg</author>
    <author>tc={9C9900E9-6240-49CB-9DFA-7AAC18EBBE6E}</author>
    <author>tc={0D7E025C-697C-4966-A428-5646785A41C1}</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 ref="A39" authorId="1" shapeId="0" xr:uid="{9C9900E9-6240-49CB-9DFA-7AAC18EBBE6E}">
      <text>
        <t>[Threaded comment]
Your version of Excel allows you to read this threaded comment; however, any edits to it will get removed if the file is opened in a newer version of Excel. Learn more: https://go.microsoft.com/fwlink/?linkid=870924
Comment:
    @Ulrika Janssonkanskje en runde til på tiltak 4.</t>
      </text>
    </comment>
    <comment ref="C59" authorId="2" shapeId="0" xr:uid="{0D7E025C-697C-4966-A428-5646785A41C1}">
      <text>
        <t>[Threaded comment]
Your version of Excel allows you to read this threaded comment; however, any edits to it will get removed if the file is opened in a newer version of Excel. Learn more: https://go.microsoft.com/fwlink/?linkid=870924
Comment:
    Denne må vi vente med til kostnadsberegningene er på plass.</t>
      </text>
    </comment>
  </commentList>
</comments>
</file>

<file path=xl/sharedStrings.xml><?xml version="1.0" encoding="utf-8"?>
<sst xmlns="http://schemas.openxmlformats.org/spreadsheetml/2006/main" count="1475" uniqueCount="730">
  <si>
    <t>Elektronisk tabell Trua natur - naturtyper</t>
  </si>
  <si>
    <t>Tittel</t>
  </si>
  <si>
    <t>Naturtype: Semi-naturlig strandeng</t>
  </si>
  <si>
    <t>Hva</t>
  </si>
  <si>
    <t>Presisering/betydning</t>
  </si>
  <si>
    <t>Fyll inn</t>
  </si>
  <si>
    <t>Kunnskapshull/Usikkerhet</t>
  </si>
  <si>
    <t>Fritekst ekspert</t>
  </si>
  <si>
    <t>Vurdert av</t>
  </si>
  <si>
    <t>Navn, institusjon</t>
  </si>
  <si>
    <t>Ulrika Jansson, NINA</t>
  </si>
  <si>
    <t>Tid for vurdering</t>
  </si>
  <si>
    <t>måned 2022</t>
  </si>
  <si>
    <t>februar 2022</t>
  </si>
  <si>
    <t>Norsk navn</t>
  </si>
  <si>
    <t>Følg Artsdatabankens navn i Rødlista for naturtyper 2018</t>
  </si>
  <si>
    <t>Semi-naturlig strandeng</t>
  </si>
  <si>
    <t>Om naturtypen</t>
  </si>
  <si>
    <t>Maks 3 setninger som beskriver naturtypen</t>
  </si>
  <si>
    <t>Semi-naturlig strandeng er engpregete økosystemer i øvre del av fjærebeltet, som er formet gjennom ekstensiv hevd som beite og/eller slått. Disse engene er brukt til jordbruksproduksjon gjennom lang tid, ofte hundrer av år. Semi-naturlig strandeng skiller seg fra Semi-naturlig eng ved markant innslag av salttolerante arter og fra Strandeng ved sterkt innslag av arter typisk for semi-naturlig mark (www.artsdatabanken.no).</t>
  </si>
  <si>
    <t>Økologi</t>
  </si>
  <si>
    <t xml:space="preserve">Naturtypens økologiske egenskaper. </t>
  </si>
  <si>
    <t>Strandeng omfatter mark med sluttet, engpreget vegetasjon dominert av gras og urter og finnes først og fremst på beskyttede steder med fint substrat. Semi-naturlige strandenger har oppstått som et resultat av rydding av kratt og strandskog og deretter ekstensiv hevd med slått og/eller beite.</t>
  </si>
  <si>
    <t>God tilstand</t>
  </si>
  <si>
    <t xml:space="preserve">Beskriv hva som karakteriserer en god tilstand for naturtypen og kort hvilke prioriterte variabler for økologisk tilstand som vil være mest aktuelle </t>
  </si>
  <si>
    <t xml:space="preserve">Primærproduksjon, funksjonelle grupper, landskapsøkologiske mønstre og biologisk mangfold er det viktigste egenskapene å sikre for å oppnå god økologisk tilstand for naturtypen (jmf. tabell 17 i Nybø og Evju 2017). I kartleggingsinstruksen for naturtyper 2021 gis strandenger i hevd og som ikke er igjengrodd god tilstand. </t>
  </si>
  <si>
    <t>Referanseverdier og grenseverdier for indikatorene er ikke utarbeidet.</t>
  </si>
  <si>
    <t>Semi-naturlig strandeng er i referansetilstand lysåpen og har et velutviklet, lavvokst feltsjikt der salttålende arter (halofytter) opptrer sammen med urter og gras som er typisk for 
semi-naturlig mark. Artene opptrer i liten grad i enartsbestander. Busk- og tresjikt er fraværende. Den viktigste faktoren for å opprettholde referansetilstanden, er opprettholdelse av skjøtsel (Nybø og Evju 2017)</t>
  </si>
  <si>
    <t xml:space="preserve">Avgrensning etter NiN 2.0 </t>
  </si>
  <si>
    <t>Følg  inndeling i natursystem eller landform (f.eks. torvmarksform) i NiN 2.0</t>
  </si>
  <si>
    <t xml:space="preserve">T33 </t>
  </si>
  <si>
    <t>Avgrensning som forvaltningsenhet</t>
  </si>
  <si>
    <t>Gi en anbefaling om naturtypens avgrensning som hensiktsmessig forvaltningsenhet, beskrevet ved hjelp av NiN 2.0</t>
  </si>
  <si>
    <t xml:space="preserve">T33-C-1, T33-C-2 og T12-C-1 og T12-C-2 (der de forekommer sammen). </t>
  </si>
  <si>
    <t>Semi-naturlig strandeng er avgrenset til de øvre deler av strandenga (øvre geolittoral og supralittoral), mens de delene av strandenga som ligger i nedre og midtre geolittoral etter NiN 2.0 er definert under hovedtype T12 Strandeng. Å avgrense semi-naturlig strandeng fra naturlig strandeng i felt kan være svært utfordrende. Det er hele strandengarealet på en gitt lokalitet som vil være forvaltningsenheten. Dette vil i de fleste tilfeller i boreonemoral sone inkludere arealer av begge hovedtypene (T12 og T33). Forvaltningsmessig er det dermed en fornufting avgrensning, men det er noe uklart hvordan enheten best skal kartlegges. Strandenger forekommer dessuten ofte i mosaikk med andre naturtyper, som må forvaltes sammen.</t>
  </si>
  <si>
    <t>Avgrensningen mellom de to rødlistede naturtype Semi-naturlig strandeng (T33),  Strandeng (T12) og i noen grad Saltpåvirket svartorstrandskog (V8 -C-3) er krevende i felt og det ser ut til at særlig T12 ofte er inkludert i avgrensningenen av T33 og at T33 i sein gjengroingsfase ofte er ekskludert fra T33 og inkludert i V8-C-3.</t>
  </si>
  <si>
    <t>Avgrensning mot Naturtyper av nasjonal forvaltningsinteresse</t>
  </si>
  <si>
    <t>Følg definisjonen av naturtypen i siste instruks</t>
  </si>
  <si>
    <t>D3</t>
  </si>
  <si>
    <t xml:space="preserve">D3 Semi-naturlig strandeng i instruksen fra 2021 omfatter i sin helhet T33 Semi-naturlig strandeng. I praktisk kartlegging er ofte T12 inkludert i T33 og deler av T33 som er i gjengroing er ofte inkludert i V8. </t>
  </si>
  <si>
    <t xml:space="preserve">Målrettet kartlegging av T33 krever tydeligere instruks av hvordan T33 skilles fra T12 og V8. Det anbefales imidlertid at T33 og T12 forvaltes sammen der de opptrer sammen. </t>
  </si>
  <si>
    <t>Avgrensning mot kunnskapsgrunnlag 2018</t>
  </si>
  <si>
    <t xml:space="preserve">Kun T33 inngår i Semi-naturlig strandeng. I Sørlig strandeng inngikk også T12-1 og 2 og typen var begrenset til boreonemoral sone (6SO-1). </t>
  </si>
  <si>
    <t>Tid for rødlistevurdering</t>
  </si>
  <si>
    <t>2018</t>
  </si>
  <si>
    <t>Rødlistestatus forkortelse 2018</t>
  </si>
  <si>
    <t>CR; EN; VU; NT</t>
  </si>
  <si>
    <t>EN</t>
  </si>
  <si>
    <t>Rødlistestatus 2018</t>
  </si>
  <si>
    <t>kritisk truet; sterkt truet; sårbar; nær truet</t>
  </si>
  <si>
    <t>sterkt truet</t>
  </si>
  <si>
    <t>Kriterier 2018</t>
  </si>
  <si>
    <t xml:space="preserve">Kolonne D  i Naturtyper rødlisteinformasjon, eks. C2b </t>
  </si>
  <si>
    <t>A+D1+D2a</t>
  </si>
  <si>
    <t>Andel av nordisk forekomst</t>
  </si>
  <si>
    <t>Kun hvis dette er mulig</t>
  </si>
  <si>
    <t>Det er ikke gjort forsøk på arealberegninger, men semi-naturlige strandenger forekommer også langs kysten av Sverige, Danmark og Finland.</t>
  </si>
  <si>
    <t>Andel av europeisk forekomst</t>
  </si>
  <si>
    <t xml:space="preserve">Det er ikke gjort forsøk på arealberegninger, men i følge Doody (2008) finnes store strandengkomplekser i området rundt Vadehavet, med noen områder også i Storbritannia, Finland, Portugal, Spania og Frankrike. </t>
  </si>
  <si>
    <t>Antall forekomster NiN</t>
  </si>
  <si>
    <t>NiN-basen. Se tabell i arket "GIS-tabeller". Spesifiser: dekker arealet kun naturtypen, eller andre naturtyper også?</t>
  </si>
  <si>
    <t>1674</t>
  </si>
  <si>
    <t>Kartlagt etter NiN 2.0 og Miljødirektoratets instruks siden 2018</t>
  </si>
  <si>
    <t xml:space="preserve">Semi-naturlig strandeng (T33) er presist definert i NiN 2.0, men resultatene fra den praktiske kartleggingen viser at T12 og T33 ikke alltid skilles i felt. T33 i gjengroingsfase er også flere steder avgrenset i felt som strandsumpskogsmark V8. Ca. 300 polygoner av NiN 5k og NiN utvalg overlapper og dette er trukket fra totalsummen av antall NiN-polygoner. </t>
  </si>
  <si>
    <t>Antall forekomster Naturbase</t>
  </si>
  <si>
    <t>Naturbase. Se tabell i arket "GIS-tabeller". Spesifiser: dekker arealet kun naturtypen, eller andre naturtyper også?</t>
  </si>
  <si>
    <t>1390</t>
  </si>
  <si>
    <t>Kartlagt grovt sammen med andre typer av strandenger siden 1999-2000</t>
  </si>
  <si>
    <t xml:space="preserve">Naturtyperkartlegging etter DN håndbok 13 av typen Strandeng og strandsump G05 omfatter mer enn den rødlistede naturtypen semi-naturlig strandeng, og i praksis er det flere steder også inkludert både strandberg og strandskog i avgrensningen. Utformingene stort strandengkompleks (G0501), hevdet med slått (G0502), hevdet med beite (G0503) og semi-naturlig strandeng (G0521) fanger trolig opp mesteparten av den semi-naturlige strandengen som er kartlagt etter DN håndbok 13. Naturtypedata fra DN Håndbok 13 og NiN overlapper i 484 poygoner.  </t>
  </si>
  <si>
    <t>Antall forekomster andre kilder</t>
  </si>
  <si>
    <t>F. eks. Myrbase</t>
  </si>
  <si>
    <t>ikke aktuelt</t>
  </si>
  <si>
    <t>Geografiske mangler</t>
  </si>
  <si>
    <t>Angi hvor stor prosentandel av potensielle forekomster som er kartlagt. Se også presisering i manual. NB! Vurder om fjernmåling kan brukes til  å kartlegge naturtypen i kolonnen for fritekst.</t>
  </si>
  <si>
    <t>80 %</t>
  </si>
  <si>
    <t>Usikkert</t>
  </si>
  <si>
    <t>Evju mfl. (2015) fant gjennom arealrepresentativ kartlegging i Østfold, Agder og Rogaland at ca. 33 % av lokalitetene og mellom 50 og 80 % av arealet av naturtypen var registrert i Naturbase, med noe forskjeller mellom fylkene. Lokaliteter som ikke var i Naturbase, var i hovedsak mindre strandenger, men også større arealer, spesielt innenfor verneområder. Mer kartlegging de siste årene gjør at prosentandelen potensielle forekomster som er kartlagt, sannsynligvis er høyere enn anslått i Evju mfl. (2015), men det er usikkert hvor stor andelen er. Det er  vanskelig å anslå hvor mye som gjenstår å kartlegge, men areal kartlagt etter NiN har økt svært mye siden 2017, så vi anslår her at 80 % er kartlagt. Fjernmåling vil kunne brukes for å finne større forekomster av semi-naturlig strandeng, men vil i liten grad kunne skille strandeng fra semi-naturlig strandeng, da dette skillet baserer seg på forskjeller i artsinventar som ikke vil la seg måle med fjernmåling.</t>
  </si>
  <si>
    <t>Naturtypens reelle areal</t>
  </si>
  <si>
    <t xml:space="preserve">Kolonne I i Naturtyper rødlisteinformasjon. Suppler med fritekst basert på vurderingene i de to raden over. </t>
  </si>
  <si>
    <t>25 km2</t>
  </si>
  <si>
    <t xml:space="preserve">Det finnes ikke presis arealinformasjon for semi-naturlig strandeng i Norge, og i Rødlista 2018 er det ikke oppgitt verken areal eller mørketall. På 1980- og 90-tallet ble det gjennomført større kartlegginger av havstrender i Norges. Det ble kartlagt ca 1500 lokaliteter som helt eller delvis består av strandeng og strandsump, og over halvparten av dem ligger i Nordland (749). Lokalitetene er ofte avgrenset som landskapsobjekter og inneholder mange naturtyper. Det er derfor ikke mulig å trekke arealet av semi-naturlig strandeng ut fra materialet (Evju et al 2015). I DN-13-data i Naturbase finnes det lite arealinformasjon som kan brukes til å skille Semi-naturlig strandeng fra Strandeng. Derfor kan ikke data fra Naturbase brukes direkte til å anslå areal av semi-naturlig strandeng. Evju et al. (2015) oppsummerer kartlegging av strandeng i boreonmeoral sone i Østfold, Agder, Rogaland, Telemark og Vestfold. En av tre kartlagte lokaliteter var allerede i Naturbase. Det er hovedsakelig store lokaliteter som er kartlagt i naturbase etter DN Håndbok 13 og lokalitetene inneholder som regel flere naturtyper enn strandeng. For å beregne sannsynlig areal av semi-naturlig strandeng (vs. naturlig strandeng, se eget kunnskapsgrunnlag) har vi gjort følgende øvelse: Vi beregnet totalt areal kartlagt av T12 og T33 med NiN (summert over NiN 5k og utvalg, minus overlappende areal mellom de to kartlagene). Så beregnet vi andelen av strandengareal som utgjøres av hver av de to typene. Det varierer mellom fylker – høyest andel T33 i sør (mellom ca. 30 og 70 %) og høyest andel T12 fra Midt-Norge og nordover (ca. 90 %). På landsbasis er 80 % av kartlagt strandengareal etter NiN T12. Arealet som er kartlagt etter DN-håndbok 13 kan ikke skilles mellom T12 og T33. I tillegg vet vi at arealene dekker mange andre naturtyper. For å beregne omtrent hvor mye areal som utgjøres av hhv. T12 og T33, brukte vi de fylkesvise andelene av hver naturtype kartlagt etter NiN, og anslo arealet i Naturbase. For semi-naturlig strandeng beregnet vi produktet av andelen T33 * totalt DN-håndbok 13-areal gitt for semi-naturlig strandeng, på fylkesnivå. Tilsvarende gjorde vi for naturlig strandeng. Vi beregnet totalt areal nasjonalt som summen av estimert areal for hvert fylke. For T33 er det kartlagt 7 km2 etter NiN. Anslagene våre antyder at ca. 20-30 km2 DN-areal også er T33. I sum betyr det et estimert areal på ca. 25 km2. Det er flere kilder til usikkerhet: hvor presist lokaliteter er avgrenset, hvor store mangler det er i kartlegging (hvor store arealer er ikke kartlagt), samt i hvilken grad T33 og T12 er riktig angitt. Det er også vanskelig å anslå hvor mye som gjenstår å kartlegge, men areal kartlagt etter NiN har økt svært mye siden 2017. Det er også noe overlappende areal mellom DN-håndbok 13-polygoner og NiN-polygoner, men overlappet utgjør relativt lite ift. annen usikkerhet. Evju mfl. (2015) fant at strandengareal utgjorde 2-90 % av arealet av DN-håndbok 13-polygoner. Hvis vi antar at 50 % av DN-håndbok 13-areal faktisk er strandeng, kan det bety at vi per 2021 har kartlagt ca. 17-22 km2 semi-naturlig strandeng (10-15 km+ DN + 7 km2 NiN) . Samtidig er det mørketall (areal som ikke er kartlagt), som igjen betyr at reelt areal er høyere. Fordi kartleggingsinnsatsen etter 2017 har vært høy, anslår vi at ca. 80 % er kartlagt, og at totalarealet av semi-naturlig strandeng er mellom 21 og 28 km2. Det er flere kilder til usikkerhet: hvor presist lokaliteter er avgrenset, hvor store mangler det er i kartlegging (hvor store arealer er ikke kartlagt), samt i hvilken grad T33 og T12 er riktig angitt. Det er også vanskelig å anslå hvor mye som gjenstår å kartlegge, men areal kartlagt etter NiN har økt svært mye siden 2017. Vi har likevel valgt å bruke 25 km2 videre inn i tiltaksanalysene, men understreker at dette er beheftet med stor usikkerhet. </t>
  </si>
  <si>
    <t>Økosystemtjenester</t>
  </si>
  <si>
    <r>
      <t>Se presisering i manual.</t>
    </r>
    <r>
      <rPr>
        <sz val="11"/>
        <color rgb="FF0070C0"/>
        <rFont val="Calibri"/>
        <family val="2"/>
        <scheme val="minor"/>
      </rPr>
      <t xml:space="preserve"> NB! Utdyp naturtypen betydning for pollinatorer og karbonbinding i kolonne for fritekst.</t>
    </r>
  </si>
  <si>
    <t>Forsyningstjenester: Mat</t>
  </si>
  <si>
    <t>Middels kjent</t>
  </si>
  <si>
    <t xml:space="preserve">Utmarksbeite for husdyr. T12 Strandeng er ikke betinget av hevd, men mange naturlige strandenger blir likevel beitet og også naturlige strandenger bidrar derfor til viss grad med den forsynende tjenesten mat. </t>
  </si>
  <si>
    <t>Regulerende tjenester: Biologisk kontroll</t>
  </si>
  <si>
    <t>Dårlig kjent</t>
  </si>
  <si>
    <t>Strandenger er godt beite for gås og kan  reduserer beiteskader på dyrket mark.</t>
  </si>
  <si>
    <t>Reguleringstjenester: Pollinering</t>
  </si>
  <si>
    <t>Strandenger er artsrike biotoper med en rekke blomstrende urter, og disse kan være viktige biotoper for nektar- og pollensankende insekter. Gjengroing av semi-naturlige strandenger fører til et mindre artsmangfold av blomsterarter som pollinerende insekter sanker pollen fra, og gjengroing vil derfor påvirke pollinerende insekter negativt.</t>
  </si>
  <si>
    <t>Reguleringstjenester: Klima og luftkvalitet</t>
  </si>
  <si>
    <t>Planter er viktig for luftkvaliteten, fordi de bidrar til å fjerne forurensning fra atmosfæren.</t>
  </si>
  <si>
    <t>Støttende tjenester: Primærproduksjon</t>
  </si>
  <si>
    <t xml:space="preserve">Det finnes ingen forsøk på å kvantifisere dette. </t>
  </si>
  <si>
    <t>Støttende tjenester: Fotosyntese</t>
  </si>
  <si>
    <t>Kulturelle tjenester: Turisme</t>
  </si>
  <si>
    <t>Kystlandskapet er kjennetegnet med stor variasjon, og har derfor stor betydning både som nærmiljø og for turisme. Kulturelle økosystemtjenester, som estetiske opplevelser, rekreasjon og helse kan ikke alltid vurderes økonomisk, men i bl.a. friluftsliv- og turismesammenheng kan de representere store økonomiske verdier.</t>
  </si>
  <si>
    <t>Kulturelle tjenester: Rekreasjon</t>
  </si>
  <si>
    <t>Reguleringstjenester: Denitrifisering</t>
  </si>
  <si>
    <t>Strandengene bidrar til å fjerne nitrat fra grunnen gjennom denitrifikasjon. Siden økt nitrogenkonsentrasjon i havet er et økende problem, bidrar de intakte littoralsystemene til å redusere dette problemet. Brede belter av strandengvegetasjon vil denitrifisere mesteparten av nitrogentilsig i grunnvannet.</t>
  </si>
  <si>
    <t>Regulerende tjenester: Binde og lagre karbon</t>
  </si>
  <si>
    <t>Semi-naturlige økosystemer som hevdes med slått eller beite har store lager av karbon i bakken. Mye av karbonet er lagret i levende og døde røtter til gressartene som er vanlige i semi-naturlige økosystemer, inkludert semi-naturlige strandenger (Bartlett mfl. 2020).</t>
  </si>
  <si>
    <t>Samfunnsøkonomisk verdi</t>
  </si>
  <si>
    <t>Beskrives med ord</t>
  </si>
  <si>
    <t>Så vidt oss bekjent finnes det ingen forsøk på å kvantifisere den samfunnsøkonomiske verdien av semi-naturlig strandeng, men mange forekomster er helt eller delvis oppdyrket, fordi de er attraktive jordbruksarealer. Omtale av økosystemtjenester i semi-naturlig strandeng er hentet fra Evju mfl. (2013).</t>
  </si>
  <si>
    <t>Trua arter og artsmangfold</t>
  </si>
  <si>
    <t xml:space="preserve">Oppgi forekomst av trua arter (listes opp arter adskilt med ; hvis mulig). Beskriv artsmangfoldet i kolonnen for fritekst. </t>
  </si>
  <si>
    <t>29 karplanter, 24 sopper 53 insekter</t>
  </si>
  <si>
    <t>Eventuelt mangler noen nylig rødlistede arter</t>
  </si>
  <si>
    <t xml:space="preserve">Artsmangfold i strandeng er bl.a. beskrevet i Evju mfl. 2015. Antall trua arter er basert på disse listene samt listene over arter som er utarbeidet i forbindelse med Miljødirektoratets instruks for kartlegging av naturtyper, se Framstad mfl. (2020). Rødlistevurderingene følger Rødlista for arter 2021. Mange av artene har usikker tilknytting til naturtypen. Den prioriterte arten honningblom (Herminium monorchis) forekommer i strandenger, sammen med en rekke andre sjeldne karplanter, særlig i de sørøstre delene av landet. Strandenger og strandsumper har viktige funksjoner for fugl, som hekkeområder, furasjeringsområder og trekkområder. Både vår og høst er strandenger viktige beiteområder for vadefugl, ender og gjess, og strandenger er viktige overvintringsområder for flere spurvefugler. Enkelte arter benytter også strandengene som hekkeplass, blant annet vipe (Vanellus vanellus) og svarthalespove (Limosa limosa) (Nybø og Evju 2017).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</si>
  <si>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</si>
  <si>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</si>
  <si>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</si>
  <si>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</si>
  <si>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</si>
  <si>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</si>
  <si>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</si>
  <si>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</si>
  <si>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</si>
  <si>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Klimatiske endringer &gt; temperatur</t>
  </si>
  <si>
    <t xml:space="preserve">Et varmere klima vil påskynde gjengroingen i alle semi-naturlige naturtyper der skjøtselen har opphørt. I tillegg vil klimaendringer bidra til at innslag av problemarter og fremmede arter øker. Økt temperatur i både havvannet og atmosfæren vil også føre til en forlengelse av vekstsesongen. Dette fører til at det biologiske mangfoldet som er tilknyttet disse naturtypene, blir redusert og at arealet av naturtypene reduseres. </t>
  </si>
  <si>
    <t>Pågående</t>
  </si>
  <si>
    <t>Hele forekomstarealet påvirkes ( &gt; 90%)</t>
  </si>
  <si>
    <t>Langsom, men signifikant, reduksjon (&lt; 20% over 10 år)</t>
  </si>
  <si>
    <t>Påvirkningsfaktor 2</t>
  </si>
  <si>
    <t>Påvirkning på habitat &gt; Landbruk &gt; Opphørt/redusert drift</t>
  </si>
  <si>
    <t xml:space="preserve">Opphør av beite og slått fører til gjengroing. </t>
  </si>
  <si>
    <t>Majoriteten av forekomstarealet påvirkes (50-90%)</t>
  </si>
  <si>
    <t xml:space="preserve">Rødlista 2018 vurderer at omfanget omfatter hele forekomstarealet av semi-naturlig strandeng. </t>
  </si>
  <si>
    <t>Opphør av ekstensiv, tradisjonell drift påvirker majoriteten av forekomstarealet av semi-naturlig strandeng.</t>
  </si>
  <si>
    <t>Påvirkningsfaktor 3</t>
  </si>
  <si>
    <t>Påvirkning på habitat &gt; Habitatpåvirkning på ikke landbruksarealer (terrestrisk) &gt; Utbygging/utvinning</t>
  </si>
  <si>
    <t>Arealpresset i strandsonen, og særlig langgrunne strender på finmateriale, er særlig stort. Påvirkningsfaktorene er mange, som masseutfylling, vegbygging, industriutbygging, fritidsutbygging osv.</t>
  </si>
  <si>
    <t>Ukjent</t>
  </si>
  <si>
    <t xml:space="preserve">Rødlista 2018 vurderer at arealinngrep er den viktigste påvirkningsfaktoren sammen med opphør av drift. </t>
  </si>
  <si>
    <t>Påvirkningsfaktor 4</t>
  </si>
  <si>
    <t>Forurensing &gt; Atmosfærisk</t>
  </si>
  <si>
    <t xml:space="preserve">Beregninger fra Austnes mfl. (2018) viser at 20 % av landarealet i Norge hadde en overskredet tålegrense for nitrogen mellom 2012-2016. Det aller meste av dette arealet ligger langs kysten og da særlig i Sør-Norge og innenfor utbredelsesområdet for semi-naturlig strandeng.  </t>
  </si>
  <si>
    <t>Påvirkningsfaktor 5</t>
  </si>
  <si>
    <t>Fremmede arter &gt; Konkurrenter</t>
  </si>
  <si>
    <t xml:space="preserve">Klimaendringer og opphør av tradisjonell drift vil bidra til at innslag av problemarter og fremmede arter øker. </t>
  </si>
  <si>
    <t>Minoriteten av forekomstarealet påvirkes (&lt;50%)</t>
  </si>
  <si>
    <t>Nevnt i rødlisten 2018, men ikke tatt med som påvirkningsfaktor</t>
  </si>
  <si>
    <t>Påvirkningsfaktorer for semi naturlig strandeng er gjengroing; oppdyrking og grøfting, nedbygging og areainngrep, friluftsliv, slitasje, konvertering til plen og tomtestell; forurensing, oljesøl og forsøpling; fremmede arter; klimaendringer og havnivåstigning (Evju et al 2015, Fremstad og Elven 1999). De viktigste påvirkningsfaktorer er gjengroing og arealinngrep.</t>
  </si>
  <si>
    <t>Påvirkningsfaktor 6</t>
  </si>
  <si>
    <t>Forurensing &gt; Terrestrisk &gt; Næringssalter og organiske næringsstoffer</t>
  </si>
  <si>
    <t xml:space="preserve">Avrenning av næringsstoffer fra landbruksarealer i tilknytting til de semi-naturlige strandengene øker primærproduksjonen og hastigheten på gjengroingen i den semi-naturlige engen. Samtidig begunstiges næringskrevende arter, og dette påvirker konkurransesvake arter negativt.  </t>
  </si>
  <si>
    <t xml:space="preserve">Mange semi-naturlige strandenger ligger i nedkant av oppdyrket og ofte gjødslet areal. Dette fører til tilsig av næringssalter fra jordbruksarealet til den semi-naturlige engen. Tilsig av næringssalter øker primærproduksjonen og gjengroinghastigheten i strandengene. Ekstra næring begunstiger også næringskrevende og høyvokste arter som øker på bekostning av konkurransesvake og lavvokste arter. </t>
  </si>
  <si>
    <t>Påvirkningsfaktor 7</t>
  </si>
  <si>
    <t>Påvirkning på habitat &gt; Landbruk &gt; Jordbruk &gt; Oppdyrking</t>
  </si>
  <si>
    <t xml:space="preserve">Mange høyproduktive strandenger har blitt oppdyrket tidligere, men det antas at dette har opphørt da araelene anses mer marginale for landbruksproduksjon i dag. </t>
  </si>
  <si>
    <t>Opphørt</t>
  </si>
  <si>
    <t>Påvirkningsfaktor 8</t>
  </si>
  <si>
    <t>Påvirkning på habitat &gt; Landbruk &gt; Jordbruk &gt; Drenering (grøfting)</t>
  </si>
  <si>
    <t xml:space="preserve">Mange høyproduktive strandenger har blitt grøftet tidligere, men det antas at dette har opphørt da araelene anses mer marginale for landbruksproduksjon i dag. </t>
  </si>
  <si>
    <t>Påvirkningsfaktor 9</t>
  </si>
  <si>
    <t>Påvirkning på habitat &gt; Habitatpåvirkning på ikke landbruksarealer (terrestrisk) &gt; Annen påvirkning på habitat &gt; Andre</t>
  </si>
  <si>
    <t>I områder med boliger eller hytter vil konvertering til plen og tomtestell påvirke de semi-naturlige strandengene negativt, gjennom hypping plenklipping og innspredning av fremmede arter.</t>
  </si>
  <si>
    <t>Samspill mellom påvirkningsfaktorer</t>
  </si>
  <si>
    <t xml:space="preserve">Opphør av drift er antatt å være den viktigste påvirkningsfaktoren sammen med arealinngrep. Nitrogennedfall, avrenning fra landbruk og klimaendringer bidrar til å øke hastigheten på gjengroingen som følger av opphør av drift. </t>
  </si>
  <si>
    <t xml:space="preserve">Ned ett nivå på Rødlista fra dagens kategori. For alternative hovedmål, se manual.  </t>
  </si>
  <si>
    <t>Hovedmål (rødlistestatus 2035)</t>
  </si>
  <si>
    <t>Rødlistestatus forkortelse</t>
  </si>
  <si>
    <t>Sårbar</t>
  </si>
  <si>
    <t>VU</t>
  </si>
  <si>
    <t>Det overordnede målet for semi-naturlig strandeng er at naturtypen skal tilfredsstille alle kriterier for å vurderes som sårbar eller mindre truet i 2035. I 2018-rødlisten er naturtypen vurdert som sterkt truet etter kriteriene A+D1+D2a. A-kriteriet: Redusert totalareal pga. nedbygging, oppdyrking og tilrettelegging som har gjort at mange strandenger fra Østfold til Rogaland allerede er tapt eller at arealet per strandeng er sterkt redusert. D-kriteriet: Opphør/redusert drift de siste 50 år (D1) der andel av total areal som er forringet siste 50 år er satt til 80% og samme trend er forventet å fortsette i de neste 50 årene (D2a). Semi-naturlig strandeng er vurdert som EN etter både A-kriteriet (arealtap) og D-kriteriet (biotisk forringelse). For å oppnå hovedmål om VU-status i 2035 må altså kriteriene både for arealtap og tilstandsreduksjon tilfredsstilles.</t>
  </si>
  <si>
    <t>Delmål</t>
  </si>
  <si>
    <t>Mål for naturtypen</t>
  </si>
  <si>
    <t>Naturtype-egenskap</t>
  </si>
  <si>
    <t>Målsetting per 2035 (hva må til)</t>
  </si>
  <si>
    <t>Nullalternativ per 2035</t>
  </si>
  <si>
    <t>Delmål 1</t>
  </si>
  <si>
    <t xml:space="preserve">Reduksjon i totalareal (A1) </t>
  </si>
  <si>
    <t xml:space="preserve">Målsettingen er at arealtapet de siste 50 år, regnet fra 2035 (1985- 2035) er mindre enn 50 % </t>
  </si>
  <si>
    <t>≥ 30 % - &lt; 50 %  siste 50 år VU</t>
  </si>
  <si>
    <t xml:space="preserve">For å beholde VU (eller gå til NT) på dette kriteriet må arealtapet de siste 50 år i 2035 (1985-2035) ikke overskride 50 %. Dersom mye av arealtapet skjedde mellom 1985 og 2018, vil det være vanskelig å beholde VU, også om arealtapet stopper helt opp nå. Det finnes ingen kjent kvantifisering av arealtapet av semi-naturlig strandeng, men Evju mfl. (2015) viser at arealinngrep, som nedbygging, oppdyrking og tilrettelegging, har gjort at mange strandenger fra Østfold til Rogaland allerede er tap eller at arealet per strandeng er sterkt redusert. Mellom 30 og 60 % av arealet ligger innenfor verneområder (Evju mfl. 2015) og er således skjermet mot arealinngrep. Imidlertid vil manglende hevd bidra til arealtap gjennom redusert tilstand og på sikt overgang til andre naturtyper. </t>
  </si>
  <si>
    <t>Delmål 2</t>
  </si>
  <si>
    <t xml:space="preserve">Reduksjon i totalareal (A2a) </t>
  </si>
  <si>
    <t>Målsettingen er at ved rødlisting i 2035 skal det forventede arealtapet de neste 50 år (2035-2085) være mindre enn 50 %.</t>
  </si>
  <si>
    <t>≥ 50 % - &lt; 80 %  neste 50 år EN</t>
  </si>
  <si>
    <t xml:space="preserve">For å gå fra EN til VU på dette kriteriet må arealtapet opphøre eller være maks 50 % i de neste 50år. Det finnes ingen kjent kvantifisering av arealtapet av semi-naturlig strandeng, men Evju mfl. (2015) viser at arealinngrep, som nedbygging, oppdyrking og tilrettelegging, har gjort at mange strandenger fra Østfold til Rogaland allerede er tap eller at arealet per strandeng er sterkt redusert. Mellom 30 og 60 % av arealet ligger innenfor verneområder (Evju mfl. 2015) og er således skjermet mot arealinngrep. Imidlertid vil manglende hevd bidra til arealtap gjennom redusert tilstand og på sikt overgang til andre naturtyper. </t>
  </si>
  <si>
    <t>Delmål 3</t>
  </si>
  <si>
    <t xml:space="preserve">Reduksjon i totalareal (A2b) </t>
  </si>
  <si>
    <t>Målsettingen er at ved rødlistning i 2035 skal det forventede arealtapet i enhver 50 års-periode som innefatter år 2035 (i intervallet 1986-2084) være mindre enn 50 %.</t>
  </si>
  <si>
    <t>≥ 50 % - &lt; 80 % i hvilken som helst 50-årstidsperiode som innefatter 2035  EN</t>
  </si>
  <si>
    <t xml:space="preserve">For å gå fra EN til VU på dette kriteriet må arealtapet opphøre eller være maks 50 % i en 50-års-perode som innefatter 2018. Dersom mye av arealtapet skjedde mellom 1985 og 2018 vil det være vanskelig å beholde VU, også om arealtapet stopper helt opp nå. Det finnes ingen kjent kvantifisering av arealtapet av semi-naturlig strandeng, men Evju mfl. (2015) viser at arealinngrep, som nedbygging, oppdyrking og tilrettelegging, har gjort at mange strandenger fra Østfold til Rogaland allerede er tap eller at arealet per strandeng er sterkt redusert. Mellom 30 og 60 % av arealet ligger innenfor verneområder (Evju mfl. 2015) og er således skjermet mot arealinngrep. Imidlertid vil manglende hevd bidra til arealtap gjennom redusert tilstand og på sikt overgang til andre naturtyper. </t>
  </si>
  <si>
    <t>Delmål 4</t>
  </si>
  <si>
    <t>Abiotisk forringelse (C1)</t>
  </si>
  <si>
    <t xml:space="preserve">Målsettinger er at det ved rødlistingen i 2035 ikke er et forverret tilstand hva gjelder abiotisk forringelse og at mindre enn 80% av arealet er mindre enn 80 % forringet de siste 50 år (1985-2035). </t>
  </si>
  <si>
    <t>≥ 50 % - &lt; 80 % areal forringet og ≥ 50 % - &lt; 80 % grad av forringelse siste 50 år VU</t>
  </si>
  <si>
    <t>Degradering må ikke nå kriteriet for EN, som er &gt; 80 % av arealet med &gt; 50 % relativ alvorlighet, eller &gt; 50 % av arealet med &gt; 80 % alvorlighet. Nullalternativet er i samsvar med Rødlista for 2018, som vurderer den samlede effekten av forurensning og klimaendringer de neste 50 år til å være &gt; 50 % alvorlighet på &gt; 50 % av arealet.</t>
  </si>
  <si>
    <t>Delmål 5</t>
  </si>
  <si>
    <t>Abiotisk forringelse (C2a)</t>
  </si>
  <si>
    <t>Målsettinger er at det ved rødlistingen i 2035 ikke er sannsynlig med et forverret tilstand hva gjelder abiotisk forringelse og at det forventes at mindre enn 80% av arealet blir mindre enn 80 % forringet de neste 50 år (2035-2085)</t>
  </si>
  <si>
    <t>≥ 50 % - &lt; 80 % areal forringet og ≥ 50 % - &lt; 80 % grad av forringelse neste 50 år VU</t>
  </si>
  <si>
    <t>Delmål 6</t>
  </si>
  <si>
    <t>Biotisk forringelse (D1)</t>
  </si>
  <si>
    <t xml:space="preserve">Målsettinger er at det ved rødlistingen i 2035 er et forbedret tilstand hva gjelder biotisk forringelse og at mindre enn 80 % av arealet er forringet og at graden av forringelse er mindre enn 50 % på disse arealene de siste 50 år. Alternativt må forringelsesgraden reduseres til 30-50 % på hele det forringede arealet eller forringelsesgraden være konstant, men det forringede arealet reduseres til 30-50 % av totalarealet. </t>
  </si>
  <si>
    <t>≥ 80 % areal forringet og ≥ 50 % - &lt; 80 % grad av forringelse siste 50 år EN</t>
  </si>
  <si>
    <t xml:space="preserve">For å gå fra EN til VU må andelen foringet areal reduseres fra over 80 % til intervallet 50-80 % samtidig som graden av foringelse ikke går over 50 %. Alternativt må foringelsesgraden reduseres til 30-50 % på hele det foringede arealet eller foringelsesgraden være konstant, men det forringede arealet reduseres til 30-50 % av totalarealet. Nullalternativet er i samsvar med Rødlista for 2018, som vurderer at gjengroing vil føre til &gt; 50 % forringelse av &gt; 80 % av arealet av semi-naturlig strandeng i Norge. Evju mfl. (2015) viste at om lag 50 % av arealet av sørlig strandeng er uten hevd i dag, men kvantifiserte ikke grad av gjengroing (tilstandsreduksjon). </t>
  </si>
  <si>
    <t>Delmål 7</t>
  </si>
  <si>
    <t>Biotisk forringelse (D2a)</t>
  </si>
  <si>
    <t xml:space="preserve">Målsettinger er at det ved rødlistingen i 2035 er sannsynlig med et forbedret tilstand hva gjelder biotisk forringelse og at mindre enn 80 % av arealet blir forringet i den kommende 50 års-perioden og at graden av forringelse blir mindre enn 50 % på disse arealene de neste 50 år. Alternativt må forringelsesgraden reduseres til 30-50 % på hele det foringede arealet eller foringelsesgraden være konstant, men det forringede arealet reduseres til 30-50 % av totalarealet. </t>
  </si>
  <si>
    <t xml:space="preserve">For å gå fra EN til VU må andelen foringet areal reduseres fra over 80 % til intervallet 50-80 % samtidig som graden av foringelse ikke går over 50 %. Alernativt må foringelsesgraden reduseres til 30-50 % på hele det foringede arealet eller foringelsesgraden være konstant, men det forringede arealet reduseres til 30-50 % av totalarealet. Nullalternativet er i samsvar med Rødlista for 2018, som vurderer at gjengroing vil føre til &gt; 50 % forringelse av &gt; 80 % av arealet av semi-naturlig strandeng i Norge. Evju mfl. (2015) viste at om lag 50 % av arealet av sørlig strandeng er uten hevd i dag, men kvantifiserte ikke grad av gjengroing (tilstandsreduksjon). </t>
  </si>
  <si>
    <t>Estimat basert på rødlista</t>
  </si>
  <si>
    <t>Tid til naturtypen utgår/endrer status uten tiltak</t>
  </si>
  <si>
    <t>Usikkerhet</t>
  </si>
  <si>
    <t xml:space="preserve">Arealtap forekommer fortsatt og vil fortsette så lenge utbyggingstiltak i strandsonen skjer. Gjengroingshastigheten øker både ved klimaendringer, og nitrogentilførsel fra atmosfær og fra avrenning. Det er ikke gjort forsøk på å kvantisere tiden til naturtypen går tapt uten tiltak, men da totalarealet er lite vil hver enkelt semi-naturlig strandeng som går tapt påvirke det totale arealet standeng i større grad enn om totalarealet hadde vær mye større. </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</si>
  <si>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</si>
  <si>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</si>
  <si>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</si>
  <si>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</si>
  <si>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</si>
  <si>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</si>
  <si>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</si>
  <si>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</si>
  <si>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</si>
  <si>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</si>
  <si>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</si>
  <si>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</si>
  <si>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</si>
  <si>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</si>
  <si>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</si>
  <si>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</si>
  <si>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</si>
  <si>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</si>
  <si>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</si>
  <si>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</si>
  <si>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</si>
  <si>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</si>
  <si>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Husdyrbeite</t>
  </si>
  <si>
    <t>Avdempende</t>
  </si>
  <si>
    <t>Beite</t>
  </si>
  <si>
    <t xml:space="preserve">Beite vil være viktig for å hindre gjengroing. Skjøtselshåndboka (Norderhaug mfl. 1999) anbefaler et beitetrykk på 1-1,5 storfe (ungdyr) per ha. Storfe beiter generelt mer breibladete gras og beveger seg også lengre ut i fuktige partier enn sau. Sau beiter svært selektivt og kan bidra til å redusere populasjonsstørrelsen av sjeldne arter. Beite med tunge storferaser kan imidlertid gi store tråkkskader i fuktig strandengvegetasjon og bør unngås. For å oppnå målsetningen for naturtypen (areal, tilstandsreduksjon) bør husdyrbeite gjennomføres på &gt; 50 % av naturtypens areal både innenfor og utenfor verneområder.  </t>
  </si>
  <si>
    <t>12 km2 semi-naturlig strandeng fordelt på ca 200 avgrensede lokaliteter.</t>
  </si>
  <si>
    <t>Storfe</t>
  </si>
  <si>
    <t>1-1,5 ungdyr per ha.</t>
  </si>
  <si>
    <t>Årlig vedlikehold av gjerde (f.eks tretråds strømgjerde.)</t>
  </si>
  <si>
    <t>50-75%</t>
  </si>
  <si>
    <t>Samvirker med tiltak  2 (slått) og tiltak 3 (rydding).</t>
  </si>
  <si>
    <t>+</t>
  </si>
  <si>
    <t>Det er vanskelig å anslå hvor stort areal som allerede har husdyrbeite med tilpasset dyreslag og beitetrykk. Beite med hest, sau eller alpakka har ikke samme positive effekter og kan også ha negative effekter på naturmangfold. Tiltaket krever årlig oppfølging, men etablering av beite (gjerding, avtaler osv.) har større kostnad enn drift av tiltaket.</t>
  </si>
  <si>
    <t>Ganske sikker (50-75%)</t>
  </si>
  <si>
    <t>Tiltak 2</t>
  </si>
  <si>
    <t>Slått</t>
  </si>
  <si>
    <t>Avdempende, kompenserende</t>
  </si>
  <si>
    <t>Skjøtsel</t>
  </si>
  <si>
    <t xml:space="preserve">Slått, med påfølgende fjerning av biomasse, er et viktig tiltak for å bedre tilstanden i strandeng, og tiltaket kan også bidra til å øke areal av strandeng. Takrør bør slås minst to ganger per sesong, men først etter 1. juli av hensyn til hekkende fugl. Biomassen må fjernes. Det er vanskelig å anslå arealet med behov for slått. </t>
  </si>
  <si>
    <t>Biomassen må fjernes.</t>
  </si>
  <si>
    <t>Slått kan gjøres med traktor, tohjuls slåmaskin med oppsamler eller manuelt.</t>
  </si>
  <si>
    <t xml:space="preserve">To ganger i året, årlig i minst 5 år. </t>
  </si>
  <si>
    <t>Samvirker med tiltak  1 (beite) og tiltak 3 (rydding).</t>
  </si>
  <si>
    <t xml:space="preserve">Det er vanskelig å anslå hvor stort areal som allerede blir slått på denne måten og hvor stort areal som vil ha behov for det for å oppnå målsetningen for naturtypen. </t>
  </si>
  <si>
    <t>Svært usikker (0-25%)</t>
  </si>
  <si>
    <t>Tiltak 3</t>
  </si>
  <si>
    <t>Rydding av kratt og trær</t>
  </si>
  <si>
    <t>Restaurere</t>
  </si>
  <si>
    <t xml:space="preserve">Fjerning av kratt og rydding av oppslag av løvtrær kan være nødvendig for å bedre tilstand og kan også bidra til å øke arealet av strandeng. Det er vanskelig å anslå arealet med behov for krattrydding. </t>
  </si>
  <si>
    <t>7 km2 semi-naturlig strandeng fordelt på 120 avgrensede lokaliteter.</t>
  </si>
  <si>
    <t>Ryddesag, motorsag, henger for fjerning av hogstavfall.</t>
  </si>
  <si>
    <t>Det skal ikke være busker eller trær på den semi-naturlige strandengen.</t>
  </si>
  <si>
    <t xml:space="preserve">Engangstiltak dersom arealene følges opp med årlig slått eller beite etterpå. Må gjentas ved behov dersom området følges opp med beite eller ikke skjøttes etterpå. </t>
  </si>
  <si>
    <t>Samvirker med tiltak  1 (beite) og tiltak 2 (slått).</t>
  </si>
  <si>
    <t xml:space="preserve">Det er vanskelig å anslå hvor stort areal som allerede blir ryddet på denne måten og hvor stort areal som vil ha behov for det for å oppnå målsetningen for naturtypen. </t>
  </si>
  <si>
    <t>Ganske usikker (25-50%)</t>
  </si>
  <si>
    <t>Tiltak 4</t>
  </si>
  <si>
    <t>Stans av nedbygging av gjenværende areal</t>
  </si>
  <si>
    <t>Hindre nedbygging</t>
  </si>
  <si>
    <t xml:space="preserve">Arealpresset i strandsonen er stort. Evju mfl. (2015) anslår at om lag 50 % av strandengarealet i Østfold, Agder og Rogaland ligger innenfor verneområder og slik er vernet mot nedbygging. Det er usikkert hvorvidt dette tallet er representativt for resten av naturtypens utbredelse. Videre er det usikkert hvor stor andel av restarealet som har begrensninger på bruk (statlig sikrede friluftsområder osv.). Nullalternativet for delmål 1 (stans av tap av areal) tilsier at &lt; 50 % av arealet vil gå tapt fram mot 2035. Det er derfor høyst usikkert hvor stort areal som bør sikres mot nedbygging. </t>
  </si>
  <si>
    <t>3,5 km2</t>
  </si>
  <si>
    <t>Sikring mot all type nedbygging</t>
  </si>
  <si>
    <t>Hele utbredelsesområdet</t>
  </si>
  <si>
    <t>25-50%</t>
  </si>
  <si>
    <t>For langsiktig sikring av semi-naturlig strandeng må tiltaket kombineres med tiltak 3 (rydding) og tiltak 1 (beite) eller med tiltak 3 (rydding) og tiltak 2 (slått).</t>
  </si>
  <si>
    <t xml:space="preserve">Det meste av arealtaået er antatt å skje som følge av tilstandreduksjon slik at skjøtsel og restaurering vil være et viktigere tiltak en stans av nedbygging generelt. Gitt at 50 % av naturtypens areal er vernet, vil en sikring av 3,5 km2 mot nedbygging sikre 60-70 % av forekomstarealet mot arealtap gjennom nedbygging. </t>
  </si>
  <si>
    <t>Trolig svært høye kostnader</t>
  </si>
  <si>
    <t>Tiltak 5</t>
  </si>
  <si>
    <t>Bekjempelse av fremmede arter</t>
  </si>
  <si>
    <t xml:space="preserve">Bekjempelse av fremmede arter foregår allerede til en viss grad innenfor verneområder (se igangsatte tiltak), men i liten grad utenfor verneområder. Den mest aktuelle arten er rynkerose, men også andre arter kan forekomme. Totalarealet som dekkes av fremmede arter er ukjent, et grovt estimat kan være 5 % av naturtypens reelle areal (1,25 km2 av 25 km2). Det mest aktuelle tiltaket for fjerning av rynkerose er bruk av ryddesag med påfølgende bruk av plantevernmidler. Tiltakene vil kreve oppfølging over flere år. </t>
  </si>
  <si>
    <t>1,25 km2</t>
  </si>
  <si>
    <t>Rynkerose, lokalt andre arter</t>
  </si>
  <si>
    <t>Metodene her refererer til Blaalid mfl. 2017. Bekjempelsetiltak fra Gruppe 2 (mispel mfl.): Kutte og bruke glyfosfat. Biomasse må fjernes etter tiltak.</t>
  </si>
  <si>
    <t xml:space="preserve">Flerårig. Størst innsats første år, oppfølging over minimum 5 år. </t>
  </si>
  <si>
    <t>Positiv samvirkning med tiltak 1 (beite), 2 (slått), 3 (rydding) og med tiltak 7 (unngå plenifisering).</t>
  </si>
  <si>
    <t>Det er varierende grad av kunnskap om effekten av ulike tiltak, og tiltak må følges opp over lang tid med overvåking av effekter og supplerende tiltak.</t>
  </si>
  <si>
    <t>Tiltak 6</t>
  </si>
  <si>
    <t>Reduserere avrenning fra landbruk</t>
  </si>
  <si>
    <t>Andre tiltak</t>
  </si>
  <si>
    <t>Semi-naturlige strandenger ligger stedvis i nær tilknytting til jordbruksarealer, som både gjødsles og sprøytes og som gjerne drenerer ned mot den semi-naturlige strandengen. Tiltaket innebærer å unngå sprøyting og gjødsling i en sone på 5 m fra strandengen og å unngå pløying (fremforalt høstpløying) i samme sone. Et vegetasjonbelte på 5 m nærmest strandengen vil bidra med å filtrere og ta opp næringssalter fra det oppdyrkede arealet slik at dette ikke når den semi-naturlige strandengen, den naturlige strandengen utenfor denne eller sjøen. Det er mulig dette gjøres som et tiltak innenfor ordningene SMIL og/eller RMP.</t>
  </si>
  <si>
    <t xml:space="preserve">stripe på 5 m langs etter en minoritet av lokalitetene </t>
  </si>
  <si>
    <t>Tiltaket må gjennomføres årlig og bli standard for jordbruksareal i tilknytting til semi-naturlige strandenger.</t>
  </si>
  <si>
    <t>Positivt samvirkning med tiltak 5 (fremmede arter).</t>
  </si>
  <si>
    <t>Det er vanskelig å anslå hvor stor del av de semi-naturlige strandengene som ligger i tilknytting til fulldyrkede jordbruksarealer, men det anslås at det er færre enn halvparten. Tiltaket vil bidra til reduserte mengder næringssalter som når sjøen, noe som er positivt også for marine økosystemer og arter. Det er mulig dette gjøres som et tiltak innenfor landbrukets ordninger SMIL og/eller RMP.</t>
  </si>
  <si>
    <t>Kostnadene er ukjente</t>
  </si>
  <si>
    <t>Tiltak 7</t>
  </si>
  <si>
    <t>Stans av plenifisering/utplanting av fremmede arter</t>
  </si>
  <si>
    <t>I områder med boliger eller hytter vil konvertering til plen og tomtestell påvirke de semi-naturlige strandengene negativt, gjennom hypping plenklipping og innspredning av fremmede arter. Informasjon til grunneiere om hva semi-naturlig eng er og hvilke arter og økosystemtjenester semi-naturlig strandeng huser vil kunne bidra til stans av plenifisering og utplanting av fremmede arter i eller i tilknytting til semi-naturlig strandeng.</t>
  </si>
  <si>
    <t>Informasjonsskriv til berørte grunneiere.</t>
  </si>
  <si>
    <t>Sendes ut til berørte grunneiere hvert tiende år. Legger til grunn ca. 3000 grunneiere (en per lokasjon), og dermed at like mange brev sendes (35 kr per brev og frimerke) + to dagsverk i arbeid.</t>
  </si>
  <si>
    <t>Positiv samvirkning med tiltak 5 (bekjempelse av fremmede arter) og muligens også med tiltak 1, 2 og 3 dersom grunneier velger å skjøtte/restaurere strandengen basert på ny kunnskap.</t>
  </si>
  <si>
    <t>Det er vanskelig å anslå hvor stor del av de semi-naturlige strandengene som i dag skjøttes som plen eller som risikerer å skjøttes som plen i nær fremtid, men det anslås at dette gjelder en mindre del av forekomstene. Tiltaket innebærer kun informasjonsspredning og det er usikkert hvilken effekt dette vil ha på stell av araelene.</t>
  </si>
  <si>
    <t>Tiltak 8</t>
  </si>
  <si>
    <t>Nyetablering av strandeng</t>
  </si>
  <si>
    <t>Kompenserende</t>
  </si>
  <si>
    <t>Ved utbygging/omregulering av arealer kan det etableres strandeng i tilknytting til nytt boligområde eller næringsvirksomhet, der dette ville vært den naturlige vegetasjonstypen i området.</t>
  </si>
  <si>
    <t>10 daa (0,01 km2)</t>
  </si>
  <si>
    <t>Avhengig av opprinnelig arealbruk vil behovet av utstyr variere, men det er sannsynlig at tunge maskiner kan være nødvendige.</t>
  </si>
  <si>
    <t>Kan være nødvendig med fjerning og eventuelt påføring av jordmasser og såing, planting, flytting av vegetasjonsmatter av stedegne arter.</t>
  </si>
  <si>
    <t>Forutsetter skjøtselstiltak (1, 2) for å fungere langsiktig.</t>
  </si>
  <si>
    <t xml:space="preserve">Det er vanskelig å anslå hvor store areal som kan være aktuelle å aktivt restaurere fra utbyggede areal tilbake til strandeng eller semi-naturlig strandeng, men dette vil trolig gjelde små areal og vil måtte skje i samarbeid med grunneier. </t>
  </si>
  <si>
    <t>Igangsatte tiltak</t>
  </si>
  <si>
    <t xml:space="preserve">Det er gjennomført få tiltak i strandenger utenfor verneområder i perioden 2011-2021, med 23 innvilgete søknader på landsbasis. Semi-naturlige strandenger inngår i mange verneområder langs kysten, og i disse verneområdene er det gjennomført mange ulike tiltak - en gjennomgang av søknad om tilskudd til tiltak i verneområder i kystfylkene t.o.m. Trøndelag gir om lag 90-100 ulike innvilgede søknader som antas å berøre strandenger. Hvordan tiltakene berører strandenger spesielt, er imidlertid vanskelig å kvantifisere. Flere av tiltakene er flerårige. Under oppsummeres tiltakene i grove kategorier, som grunnlag for å foreslå og kostnadsberegne framtidige tiltak.  </t>
  </si>
  <si>
    <t>Tiltak x+1</t>
  </si>
  <si>
    <t>Skjøtsel og vedlikehold utenfor verneområder</t>
  </si>
  <si>
    <t>17 områder utenfor verneområder har fått innvilget til sammen 419 300 kr for rydding, slått, beite (inkludert gjerding), bekjempelse av fremmede arter, brenning av takrør mm. i seminaturlig strandeng.</t>
  </si>
  <si>
    <t>Samvirkning mellom tiltak 1, 2, 3 og 5.</t>
  </si>
  <si>
    <t>For å nå målsettingen om å redusere truethet for semi-naturlig eng fra EN til VU vil det være behov for skjøtsel av flere arealer, også utenfor verneområder.</t>
  </si>
  <si>
    <t>Tiltak x+2</t>
  </si>
  <si>
    <t>Kartlegging og overvåking i forbindelse med tiltak utenfor verneområder</t>
  </si>
  <si>
    <t>-</t>
  </si>
  <si>
    <t>Kartlegging og overvåking som grunnlag for å foreslå skjøtsel/restauring eller evaluere effekter av igangsatt skjøtsel/restaurering er innvilget for fire områder med samlet tilskudd på 127 000 kr.</t>
  </si>
  <si>
    <t>Kunnskapshull om hva som er riktig skjøtsel for lokalitetene tettes ved å kartlegge arter og følge opp tiltak med overvåking. Dette må imidlertid kombineres med egnede skjøtselstitak for å få en effekt på naturtypens grad av truethet.</t>
  </si>
  <si>
    <t>Tiltak x+3</t>
  </si>
  <si>
    <t>Beite innenfor verneområder</t>
  </si>
  <si>
    <t>Til sammen 38 innvilgede søknader i kategorien beiting og lyngbrenning, fordelt på 18 verneområder. Inkluderer midler til gjerding, leskur for beitedyr, vanntilførsel for dyr mm, men også lyngbrenning i 4 av verneområdene. Tilskudd er ikke bare gitt til storfebeite, men også til sauebeite og i noen tilfeller hestebeite. I perioden 2014-2022 er det utbetalt 1,3 millioner kroner for beiting og lyngbrenning i verneområdene. Anbefalt tiltak er tilpasset beite med ungdyr av storfe.</t>
  </si>
  <si>
    <t>Tiltak x+4</t>
  </si>
  <si>
    <t>Slått innenfor verneområder</t>
  </si>
  <si>
    <t>40 innvilgede søknader i perioden 2014-2022, fordelt på 13 verneområder. Hovedsakelig slått av takrør 2 ganger per sesong. I perioden 2014-2022 er det utbetalt 2,5 millioner kr til slått i disse verneområdene.</t>
  </si>
  <si>
    <t>Tiltak x+5</t>
  </si>
  <si>
    <t>Restaurering innenfor verneområder</t>
  </si>
  <si>
    <t>Restaurering</t>
  </si>
  <si>
    <t xml:space="preserve">Fjerning av kratt, rydding av oppslag av løvtrær har fått innvilget støtte i 41 tilskuddsøknader, fordelt på 14 verneområder. I tillegg er det gitt tilslag til restaureringstiltak (der rydding av trær inngår) i 5 tilfeller. Samlet er slike tiltak støttet med 2,6 millioner kroner i perioden 2014-2022, men det er vanskelig å kvantifisere hvor mye av dette som gått tl rydding i strandeng. Tiltaket innebærer å fjerne vegetasjon (trær og kratt) på frossen mark, og å reparere kjørespor. </t>
  </si>
  <si>
    <t>Tiltak x+6</t>
  </si>
  <si>
    <t>Fjerning av fremmede arter innenfor verneområder</t>
  </si>
  <si>
    <t>Til sammen 11 innvilgede søknader, fordelt på 7 verneområder. Rynkerose (nedkapping, kjemisk behandling, manuell luking), kjempespringfrø (bekjempelsesmetoder ikke beskrevet), samt en rekke andre arter, inkludert fremmede treslag. Slike tiltak er støttet med 600 000 kr i perioden 2014-2022.</t>
  </si>
  <si>
    <t>Tiltak x+7</t>
  </si>
  <si>
    <t>Tilrettelegging amfibier og fugl</t>
  </si>
  <si>
    <t>Tilrettelegging for amfibier i to verneområder. Skilting for å stoppe forstyrrende fersel i et verneområde med makrellterne.</t>
  </si>
  <si>
    <t>50-75% måloppnåelse; 75-85% måloppnåelse; 85-95% måloppnåelse; 95-100% måloppnåelse, les mer i manualen</t>
  </si>
  <si>
    <t>Måloppnåelse hvis gjennomført alene</t>
  </si>
  <si>
    <t>Sannsynlighet for måloppnåelse</t>
  </si>
  <si>
    <t>Kommentar</t>
  </si>
  <si>
    <t>Delmål 1-3</t>
  </si>
  <si>
    <t>Delmål 4-5</t>
  </si>
  <si>
    <t>Delmål 6-7</t>
  </si>
  <si>
    <t>Nye tiltak (de med effekt under 50 % i kursiv, vurder å slette)</t>
  </si>
  <si>
    <t>Reduksjon i totalareal</t>
  </si>
  <si>
    <t>Abiotisk forringelse</t>
  </si>
  <si>
    <t>Biotisk forringelse</t>
  </si>
  <si>
    <t>Tiltak 1 (beite)</t>
  </si>
  <si>
    <t>x</t>
  </si>
  <si>
    <t>75%-85%</t>
  </si>
  <si>
    <t xml:space="preserve">Fordi gjengroing både bidrar til tilstandsreduksjon og så påfølgende arealtap, er dette tiltaket viktig for begge delmålene. Tiltaket har lavere effekt alene enn kombinert med andre tiltak. </t>
  </si>
  <si>
    <t>Tiltak 2 (slått)</t>
  </si>
  <si>
    <t>Tiltak 3 (rydding)</t>
  </si>
  <si>
    <t>Tiltak 4 (stans nedbygging)</t>
  </si>
  <si>
    <t xml:space="preserve">Tiltaket har lavere effekt alene enn kombinert med andre tiltak. </t>
  </si>
  <si>
    <t>Tiltak 5 (fremmede arter)</t>
  </si>
  <si>
    <t>Tiltak 6 (avrenning)</t>
  </si>
  <si>
    <t>Tiltak 7 (stans plenifisering)</t>
  </si>
  <si>
    <t>0-25%</t>
  </si>
  <si>
    <t>Tiltak 8 (nyetablering)</t>
  </si>
  <si>
    <t>75-85% måloppnåelse; 85-95% måloppnåelse; 95-100% måloppnåelse, les mer i manualen.</t>
  </si>
  <si>
    <t>Kostnad</t>
  </si>
  <si>
    <t>Usikkerhet kostnad (Menon fyller inn)</t>
  </si>
  <si>
    <t>Tiltakspakke 1</t>
  </si>
  <si>
    <t>85-95%</t>
  </si>
  <si>
    <t>Tiltakspakke 2</t>
  </si>
  <si>
    <t>75-85%</t>
  </si>
  <si>
    <t>Tiltakspakke 3</t>
  </si>
  <si>
    <t>Tiltakspakke 4</t>
  </si>
  <si>
    <t>kr 908 700 000 + kostnader for tiltak 4</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</si>
  <si>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</si>
  <si>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</si>
  <si>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</si>
  <si>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</si>
  <si>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</si>
  <si>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</si>
  <si>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</si>
  <si>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</si>
  <si>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</si>
  <si>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</si>
  <si>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</si>
  <si>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</si>
  <si>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</si>
  <si>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 xml:space="preserve">Hevd, først og fremst i form av tilpasset beite med storfe, er sentralt for å forbedre tilstand for naturtypen, men for å oppnå målsetningen for naturtypen må beite kombineres med annen rydding og slått i lokaliteter med allerede svært redusert tilstand.  </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</si>
  <si>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</si>
  <si>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</si>
  <si>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</si>
  <si>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</si>
  <si>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</si>
  <si>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</si>
  <si>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</si>
  <si>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</si>
  <si>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</si>
  <si>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</si>
  <si>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</si>
  <si>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</si>
  <si>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</si>
  <si>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</si>
  <si>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</si>
  <si>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</si>
  <si>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</si>
  <si>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</si>
  <si>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Ekstensivt beite med sau</t>
  </si>
  <si>
    <t>Dyreslag</t>
  </si>
  <si>
    <t>Hvor mange av hvert dyreslag?</t>
  </si>
  <si>
    <t>Frekvens (en gang, årlig, hvert 5. år? Samme behandling hver gang?)</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</si>
  <si>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</si>
  <si>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</si>
  <si>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</si>
  <si>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</si>
  <si>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</si>
  <si>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</si>
  <si>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</si>
  <si>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</si>
  <si>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</si>
  <si>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</si>
  <si>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</si>
  <si>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</si>
  <si>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</si>
  <si>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</si>
  <si>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</si>
  <si>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</si>
  <si>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</si>
  <si>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</si>
  <si>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</si>
  <si>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</si>
  <si>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</si>
  <si>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</si>
  <si>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</si>
  <si>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</si>
  <si>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</si>
  <si>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</si>
  <si>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</si>
  <si>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</si>
  <si>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</si>
  <si>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</si>
  <si>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</si>
  <si>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</si>
  <si>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</si>
  <si>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</si>
  <si>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</si>
  <si>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</si>
  <si>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</si>
  <si>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</si>
  <si>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Så detaljert som mulig der det er relevant for tiltakskostnadene (aktiviteter og konsekvenser). Areal, lengder er ofte viktig, samt frekvens</t>
  </si>
  <si>
    <t>Sikkerhetskategorier</t>
  </si>
  <si>
    <t>75-100%</t>
  </si>
  <si>
    <t>Se eksempel nederst</t>
  </si>
  <si>
    <t>Tiltak 1 Beite</t>
  </si>
  <si>
    <t>Tiltak 2 Skjøtsel</t>
  </si>
  <si>
    <t>Tiltak 3 Restaurere</t>
  </si>
  <si>
    <t>Tiltak 4 Hindre nedbygging</t>
  </si>
  <si>
    <t>Tiltak 5 Bekjempelse av fremmede arter</t>
  </si>
  <si>
    <t>Tiltak 6 Hindre avrenning</t>
  </si>
  <si>
    <t>Tiltak 7 Stanse plenifisering</t>
  </si>
  <si>
    <t>Tiltak 8 Nyetablering</t>
  </si>
  <si>
    <t>Tiltakspakke 1 (1, 2, 3)</t>
  </si>
  <si>
    <t>Tiltakspakke 2 (1, 3)</t>
  </si>
  <si>
    <t>Tiltakspakke 3 (1, 2)</t>
  </si>
  <si>
    <t>Tiltakspakke 2 (1, 2, 3, 4)</t>
  </si>
  <si>
    <t>Karakterisering av tiltakets effekt på påvirkningsfaktorens omfang og/eller styrke</t>
  </si>
  <si>
    <t>Netto omfang (Kombinert effekt av påvirkningsfaktor og tiltak)</t>
  </si>
  <si>
    <t>Netto styrke (Kombinert effekt av påvirkningsfaktor og tiltak)</t>
  </si>
  <si>
    <t>Ingen effekt</t>
  </si>
  <si>
    <t>Reduserer negativ effekt på forekomstareal og tilstand</t>
  </si>
  <si>
    <t>Majoriteten av forekomstarealet påvirkes (fortsatt &gt; 50%) men likevel et betydelig redusert omfang (20 - 40% reduksjon)</t>
  </si>
  <si>
    <t>Majoriteten av forekomstarealet påvirkes (fortsatt &gt; 50%) men likevel et noe redusert omfang (&lt; 20% reduksjon)</t>
  </si>
  <si>
    <t>Reduserer negativ effekt på forekomstareal</t>
  </si>
  <si>
    <t>Kompenserer negativ effekt på forekomstareal</t>
  </si>
  <si>
    <t>Forekomstarealet øker langsomt (&lt; 10% over 10 år)</t>
  </si>
  <si>
    <t>Reduserer negativ effekt på tilstand</t>
  </si>
  <si>
    <t>Minoriteten av forekomstarealet påvirkes (fortsatt &lt; 50%) men med noe reduksjon i omfang (&lt; 20% reduksjon)</t>
  </si>
  <si>
    <t>Ikke relevant</t>
  </si>
  <si>
    <t>Kategorier for å karakterisere tiltakets (tiltakspakkens) effekt på den enkelte påvirkningsfaktors negative påvirkning.</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</si>
  <si>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</si>
  <si>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</si>
  <si>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</si>
  <si>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</si>
  <si>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</si>
  <si>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</si>
  <si>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Rask reduksjon i forekomstareal (&gt; 20% over 10 år)</t>
  </si>
  <si>
    <t>Kun historisk</t>
  </si>
  <si>
    <t>Ubetydelig reduksjon</t>
  </si>
  <si>
    <t>Ubetydelig del av forekomstarealet påvirkes</t>
  </si>
  <si>
    <t>Ingen reduksjon</t>
  </si>
  <si>
    <t>Kun i fremtid</t>
  </si>
  <si>
    <t>Minoriteten av forekomstarealet påvirkes (fortsatt &lt; 50%) men med en betydelig reduksjon i omfang (20 - 40% reduksjon)</t>
  </si>
  <si>
    <t>Forekomstarealet øker raskt (&gt; 10% over 10 år)</t>
  </si>
  <si>
    <t>Ingen del av forekomstarealet påvirkes</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</si>
  <si>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</si>
  <si>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</si>
  <si>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</si>
  <si>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</si>
  <si>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</si>
  <si>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</si>
  <si>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</si>
  <si>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Opphørt (kan inntreffe igjen)</t>
  </si>
  <si>
    <t>Reduksjon av omfang</t>
  </si>
  <si>
    <r>
      <t xml:space="preserve">Tabell 1. </t>
    </r>
    <r>
      <rPr>
        <sz val="11"/>
        <color theme="1"/>
        <rFont val="Calibri"/>
        <family val="2"/>
        <scheme val="minor"/>
      </rPr>
      <t>Fylkesvis oversikt over antall lokaliteter med verdi A, B og C (Naturbasedata) og lokaliteter kartlagt etter NiN, med sammenstilling av overlapp mellom NiN-data og Naturbasedata.</t>
    </r>
  </si>
  <si>
    <t>Datagrunnlag for "Semi-naturig strandeng"</t>
  </si>
  <si>
    <t xml:space="preserve">Naturbase: G05 Strandeng og undertyper G0501, G0502, G0503, G0521. </t>
  </si>
  <si>
    <t>NiN-data: Naturtyper Miljødirektoratets instruks (NiN-utvalg): D3 Semi-naturlig strandeng, NiN-5k: T33 og T33-C1, T33-C2</t>
  </si>
  <si>
    <t>Naturbase</t>
  </si>
  <si>
    <t>NiN-data</t>
  </si>
  <si>
    <t>Totalt polygoner</t>
  </si>
  <si>
    <t xml:space="preserve">Overlappende polygon mellom NiN-data og Naturbasedata </t>
  </si>
  <si>
    <t>Overlappende polygon mellom NiN-utvalg og NiN-5k</t>
  </si>
  <si>
    <t>Fylker</t>
  </si>
  <si>
    <t xml:space="preserve">A-verdi </t>
  </si>
  <si>
    <t>B-verdi</t>
  </si>
  <si>
    <t>C-verdi</t>
  </si>
  <si>
    <t>Totalt</t>
  </si>
  <si>
    <t>NiN-utvalg</t>
  </si>
  <si>
    <t>NiN-5k</t>
  </si>
  <si>
    <t>(A-, B-, C-verdi)</t>
  </si>
  <si>
    <t>Viken</t>
  </si>
  <si>
    <t>Oslo</t>
  </si>
  <si>
    <t>Innlandet</t>
  </si>
  <si>
    <t>Vestfold og Telemark</t>
  </si>
  <si>
    <t>Agder</t>
  </si>
  <si>
    <t>Rogaland</t>
  </si>
  <si>
    <t>Vestland</t>
  </si>
  <si>
    <t>Møre og Romsdal</t>
  </si>
  <si>
    <t>Trøndelag</t>
  </si>
  <si>
    <t>Nordland</t>
  </si>
  <si>
    <t>Troms og Finnmark</t>
  </si>
  <si>
    <r>
      <t xml:space="preserve">Tabell 2. </t>
    </r>
    <r>
      <rPr>
        <sz val="11"/>
        <color theme="1"/>
        <rFont val="Calibri"/>
        <family val="2"/>
        <scheme val="minor"/>
      </rPr>
      <t>Fylkesvis oversikt over areal av A, B og C (Naturbasedata) og lokaliteter kartlagt etter NiN, med sammenstilling av overlapp mellom NiN-data og Naturbasedata. Alle mål angitt i dekar.</t>
    </r>
  </si>
  <si>
    <t>Totalt areal</t>
  </si>
  <si>
    <t xml:space="preserve">Overlappende areal mellom NiN-data og Naturbasedata </t>
  </si>
  <si>
    <r>
      <t xml:space="preserve">Tabell 3. </t>
    </r>
    <r>
      <rPr>
        <sz val="11"/>
        <color theme="1"/>
        <rFont val="Calibri"/>
        <family val="2"/>
        <scheme val="minor"/>
      </rPr>
      <t>Oversikt over fylker og kommuner naturtypen forekommer.</t>
    </r>
  </si>
  <si>
    <t>X indikerer at naturtypen forekommer</t>
  </si>
  <si>
    <t>Fylke</t>
  </si>
  <si>
    <t>Kommune</t>
  </si>
  <si>
    <t>Forekommer</t>
  </si>
  <si>
    <t>X</t>
  </si>
  <si>
    <t>Asker</t>
  </si>
  <si>
    <t>Bærum</t>
  </si>
  <si>
    <t>Drammen</t>
  </si>
  <si>
    <t>Fredrikstad</t>
  </si>
  <si>
    <t>Frogn</t>
  </si>
  <si>
    <t>Halden</t>
  </si>
  <si>
    <t>Hole</t>
  </si>
  <si>
    <t>Hvaler</t>
  </si>
  <si>
    <t>Lier</t>
  </si>
  <si>
    <t>Moss</t>
  </si>
  <si>
    <t>Nordre Follo</t>
  </si>
  <si>
    <t>Råde</t>
  </si>
  <si>
    <t>Sarpsborg</t>
  </si>
  <si>
    <t>Vestby</t>
  </si>
  <si>
    <t>Bamble</t>
  </si>
  <si>
    <t>Færder</t>
  </si>
  <si>
    <t>Holmestrand</t>
  </si>
  <si>
    <t>Horten</t>
  </si>
  <si>
    <t>Kragerø</t>
  </si>
  <si>
    <t>Larvik</t>
  </si>
  <si>
    <t>Porsgrunn</t>
  </si>
  <si>
    <t>Sandefjord</t>
  </si>
  <si>
    <t>Skien</t>
  </si>
  <si>
    <t>Tønsberg</t>
  </si>
  <si>
    <t>Arendal</t>
  </si>
  <si>
    <t>Farsund</t>
  </si>
  <si>
    <t>Flekkefjord</t>
  </si>
  <si>
    <t>Grimstad</t>
  </si>
  <si>
    <t>Kristiansand</t>
  </si>
  <si>
    <t>Kvinesdal</t>
  </si>
  <si>
    <t>Lillesand</t>
  </si>
  <si>
    <t>Lindesnes</t>
  </si>
  <si>
    <t>Lyngdal</t>
  </si>
  <si>
    <t>Risør</t>
  </si>
  <si>
    <t>Tvedestrand</t>
  </si>
  <si>
    <t>Eigersund</t>
  </si>
  <si>
    <t>Haugesund</t>
  </si>
  <si>
    <t>Hjelmeland</t>
  </si>
  <si>
    <t>Hå</t>
  </si>
  <si>
    <t>Karmøy</t>
  </si>
  <si>
    <t>Klepp</t>
  </si>
  <si>
    <t>Randaberg</t>
  </si>
  <si>
    <t>Sandnes</t>
  </si>
  <si>
    <t>Sola</t>
  </si>
  <si>
    <t>Stavanger</t>
  </si>
  <si>
    <t>Strand</t>
  </si>
  <si>
    <t>Suldal</t>
  </si>
  <si>
    <t>Tysvær</t>
  </si>
  <si>
    <t>Vindafjord</t>
  </si>
  <si>
    <t>Alver</t>
  </si>
  <si>
    <t>Askvoll</t>
  </si>
  <si>
    <t>Askøy</t>
  </si>
  <si>
    <t>Austevoll</t>
  </si>
  <si>
    <t>Austrheim</t>
  </si>
  <si>
    <t>Bergen</t>
  </si>
  <si>
    <t>Bjørnafjorden</t>
  </si>
  <si>
    <t>Bømlo</t>
  </si>
  <si>
    <t>Fedje</t>
  </si>
  <si>
    <t>Fitjar</t>
  </si>
  <si>
    <t>Gulen</t>
  </si>
  <si>
    <t>Høyanger</t>
  </si>
  <si>
    <t>Kinn</t>
  </si>
  <si>
    <t>Kvam</t>
  </si>
  <si>
    <t>Kvinnherad</t>
  </si>
  <si>
    <t>Lærdal</t>
  </si>
  <si>
    <t>Masfjorden</t>
  </si>
  <si>
    <t>Samnanger</t>
  </si>
  <si>
    <t>Sogndal</t>
  </si>
  <si>
    <t>Solund</t>
  </si>
  <si>
    <t>Stad</t>
  </si>
  <si>
    <t>Stord</t>
  </si>
  <si>
    <t>Stryn</t>
  </si>
  <si>
    <t>Sunnfjord</t>
  </si>
  <si>
    <t>Sveio</t>
  </si>
  <si>
    <t>Tysnes</t>
  </si>
  <si>
    <t>Vaksdal</t>
  </si>
  <si>
    <t>Vik</t>
  </si>
  <si>
    <t>Voss</t>
  </si>
  <si>
    <t>Øygarden</t>
  </si>
  <si>
    <t>Aukra</t>
  </si>
  <si>
    <t>Aure</t>
  </si>
  <si>
    <t>Averøy</t>
  </si>
  <si>
    <t>Fjord</t>
  </si>
  <si>
    <t>Giske</t>
  </si>
  <si>
    <t>Gjemnes</t>
  </si>
  <si>
    <t>Herøy (M. og R.)</t>
  </si>
  <si>
    <t>Hustadvika</t>
  </si>
  <si>
    <t>Kristiansund</t>
  </si>
  <si>
    <t>Molde</t>
  </si>
  <si>
    <t>Rauma</t>
  </si>
  <si>
    <t>Smøla</t>
  </si>
  <si>
    <t>Stranda</t>
  </si>
  <si>
    <t>Surnadal</t>
  </si>
  <si>
    <t>Tingvoll</t>
  </si>
  <si>
    <t>Ulstein</t>
  </si>
  <si>
    <t>Vestnes</t>
  </si>
  <si>
    <t>Ålesund</t>
  </si>
  <si>
    <t>Flatanger</t>
  </si>
  <si>
    <t>Frosta</t>
  </si>
  <si>
    <t>Frøya</t>
  </si>
  <si>
    <t>Heim</t>
  </si>
  <si>
    <t>Hitra</t>
  </si>
  <si>
    <t>Høylandet</t>
  </si>
  <si>
    <t>Inderøy</t>
  </si>
  <si>
    <t>Indre Fosen</t>
  </si>
  <si>
    <t>Leka</t>
  </si>
  <si>
    <t>Levanger</t>
  </si>
  <si>
    <t>Malvik</t>
  </si>
  <si>
    <t>Melhus</t>
  </si>
  <si>
    <t>Namsos</t>
  </si>
  <si>
    <t>Nærøysund</t>
  </si>
  <si>
    <t>Orkland</t>
  </si>
  <si>
    <t>Osen</t>
  </si>
  <si>
    <t>Overhalla</t>
  </si>
  <si>
    <t>Skaun</t>
  </si>
  <si>
    <t>Steinkjer</t>
  </si>
  <si>
    <t>Stjørdal</t>
  </si>
  <si>
    <t>Verdal</t>
  </si>
  <si>
    <t>Ørland</t>
  </si>
  <si>
    <t>Åfjord</t>
  </si>
  <si>
    <t>Alstahaug</t>
  </si>
  <si>
    <t>Andøy</t>
  </si>
  <si>
    <t>Beiarn</t>
  </si>
  <si>
    <t>Bindal</t>
  </si>
  <si>
    <t>Bodø</t>
  </si>
  <si>
    <t>Brønnøy</t>
  </si>
  <si>
    <t>Bø</t>
  </si>
  <si>
    <t>Dønna</t>
  </si>
  <si>
    <t>Evenes</t>
  </si>
  <si>
    <t>Fauske-Fuossko</t>
  </si>
  <si>
    <t>Flakstad</t>
  </si>
  <si>
    <t>Gildeskål</t>
  </si>
  <si>
    <t>Hadsel</t>
  </si>
  <si>
    <t>Hamarøy</t>
  </si>
  <si>
    <t>Hemnes</t>
  </si>
  <si>
    <t>Herøy (Nordl.)</t>
  </si>
  <si>
    <t>Leirfjord</t>
  </si>
  <si>
    <t>Lurøy</t>
  </si>
  <si>
    <t>Lødingen</t>
  </si>
  <si>
    <t>Meløy</t>
  </si>
  <si>
    <t>Moskenes</t>
  </si>
  <si>
    <t>Narvik</t>
  </si>
  <si>
    <t>Nesna</t>
  </si>
  <si>
    <t>Rødøy</t>
  </si>
  <si>
    <t>Røst</t>
  </si>
  <si>
    <t>Saltdal</t>
  </si>
  <si>
    <t>Sortland</t>
  </si>
  <si>
    <t>Steigen</t>
  </si>
  <si>
    <t>Sømna</t>
  </si>
  <si>
    <t>Sørfold</t>
  </si>
  <si>
    <t>Træna</t>
  </si>
  <si>
    <t>Vefsn</t>
  </si>
  <si>
    <t>Vega</t>
  </si>
  <si>
    <t>Vestvågøy</t>
  </si>
  <si>
    <t>Vevelstad</t>
  </si>
  <si>
    <t>Vågan</t>
  </si>
  <si>
    <t>Øksnes</t>
  </si>
  <si>
    <t>Alta</t>
  </si>
  <si>
    <t>Deatnu-Tana</t>
  </si>
  <si>
    <t>Gamvik</t>
  </si>
  <si>
    <t>Gratangen</t>
  </si>
  <si>
    <t>Harstad - Hárstták</t>
  </si>
  <si>
    <t>Karlsøy</t>
  </si>
  <si>
    <t>Kvæfjord</t>
  </si>
  <si>
    <t>Kvænangen</t>
  </si>
  <si>
    <t>Lebesby</t>
  </si>
  <si>
    <t>Loabák - Lavangen</t>
  </si>
  <si>
    <t>Loppa</t>
  </si>
  <si>
    <t>Lyngen</t>
  </si>
  <si>
    <t>Måsøy</t>
  </si>
  <si>
    <t>Nordkapp</t>
  </si>
  <si>
    <t>Nordreisa</t>
  </si>
  <si>
    <t>Porsanger-Porsáŋgu-Porsanki </t>
  </si>
  <si>
    <t>Salangen</t>
  </si>
  <si>
    <t>Senja</t>
  </si>
  <si>
    <t>Skjervøy</t>
  </si>
  <si>
    <t>Sør-Varanger</t>
  </si>
  <si>
    <t>Tjeldsund</t>
  </si>
  <si>
    <t>Tromsø</t>
  </si>
  <si>
    <t>Unjárga-Nesseby</t>
  </si>
  <si>
    <t>Vadsø</t>
  </si>
  <si>
    <t xml:space="preserve">Austnes, K., Lund, E., Sample, J. E., Aarrestad, P. A., Bakkestuen, V. &amp; Aas, W. 2018. Overskridelser av tålegrenser for forsuring og nitrogen for Norge. Oppdatering med perioden 2012-2016. Rapport M-966|2018. Miljødirektoratet. </t>
  </si>
  <si>
    <t>Blaalid, R., Often, A., Magnussen, K, Olsen, S. L &amp; Westergaard, K. B. 2017. Fremmede skadelige karplanter – Bekjempelsesmetodikk og spredningshindrende tiltak. – NINA Rapport 1432. 87 s.</t>
  </si>
  <si>
    <t>Doody, J.P. 2008. Saltmarsh conservation, management and restoration. Coastal systems and continental margins 12. Springer, Dordrecht.</t>
  </si>
  <si>
    <t>Evju, M., Bratli, H., Follestad, A., Stabbetorp, O.E., Svalheim, E. &amp; Ødegaard, F. upubl. Faggrunnlag for strandeng og strandsump i Norge. Rapportutkast, 2013</t>
  </si>
  <si>
    <t>Evju, M., Stabbetorp, O.E. &amp; Bratli, H. 2014. Strandenger i Østfold - areal, økologisk tilstand og rødlistearter. Blyttia 72(4): 235-248.</t>
  </si>
  <si>
    <t>Framstad, E., Blom, H.H., Brandrud, T.E., Bär, A., Johansen, L., Olsen, S.L., Stabbetorp, O.E. &amp; Øien D.-I. 2020. Naturtyper etter Miljødirektoratets instruks. Dokumentasjon av sentral økosystemfunksjon. NINA Rapport 1781. Norsk institutt for naturforskning.</t>
  </si>
  <si>
    <t>Bartlett, J., Rusch, G.M., Kyrkjeeide, M.O., Sandvik, H. &amp; Nordén, J. 2020. Carbon storage in Norwegian ecosystems (revised edition). NINA Report 1774b. Norwegian Institute for Nature Research.</t>
  </si>
  <si>
    <t>Nybø, S. &amp; Evju, M. (red) 2017. Fagsystem for fastsetting av god økologisk tilstand. Forslag fra et ekspertråd. Ekspertrådet for økologisk tilstand, 247 s. https://www.regjeringen.no/no/ dokument/rapportar-og-planar/ id438817/</t>
  </si>
  <si>
    <t>Vedlegg 13 til NINA Rapport 2136: Kyrkjeeide et al. 2022. Oppfølging av «Trua natur». Oppdaterte kunnskapsgrunnlag og forslag til videreutvikling av metodikk. NINA Rapport 2136. Norsk institutt for naturforskning</t>
  </si>
  <si>
    <t>Økonomisk analyse</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</si>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</sst>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_-&quot;kr&quot;\ * #,##0_-;\-&quot;kr&quot;\ * #,##0_-;_-&quot;kr&quot;\ * &quot;-&quot;??_-;_-@_-"/>
  </numFmts>
  <fonts count="17"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0070C0"/>
      <name val="Calibri"/>
      <family val="2"/>
      <scheme val="minor"/>
    </font>
    <font>
      <sz val="11"/>
      <color rgb="FF9C0006"/>
      <name val="Calibri"/>
      <family val="2"/>
      <scheme val="minor"/>
    </font>
    <font>
      <sz val="8"/>
      <name val="Calibri"/>
      <family val="2"/>
      <scheme val="minor"/>
    </font>
    <font>
      <b/>
      <sz val="14"/>
      <color theme="1"/>
      <name val="Calibri"/>
      <family val="2"/>
      <scheme val="minor"/>
    </font>
    <font>
      <b/>
      <i/>
      <sz val="11"/>
      <color theme="1"/>
      <name val="Calibri"/>
      <family val="2"/>
      <scheme val="minor"/>
    </font>
    <font>
      <sz val="11"/>
      <color rgb="FFFF0000"/>
      <name val="Calibri"/>
      <family val="2"/>
      <scheme val="minor"/>
    </font>
    <font>
      <b/>
      <sz val="11"/>
      <color rgb="FF000000"/>
      <name val="Calibri"/>
      <family val="2"/>
      <scheme val="minor"/>
    </font>
    <font>
      <sz val="11"/>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rgb="FFD9D9D9"/>
        <bgColor indexed="64"/>
      </patternFill>
    </fill>
    <fill>
      <patternFill patternType="solid">
        <fgColor rgb="FFE2EFDA"/>
        <bgColor rgb="FF000000"/>
      </patternFill>
    </fill>
    <fill>
      <patternFill patternType="solid">
        <fgColor rgb="FF000000"/>
        <bgColor rgb="FF000000"/>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theme="9" tint="0.39997558519241921"/>
      </top>
      <bottom style="thin">
        <color theme="9" tint="0.39997558519241921"/>
      </bottom>
      <diagonal/>
    </border>
  </borders>
  <cellStyleXfs count="3">
    <xf numFmtId="0" fontId="0" fillId="0" borderId="0"/>
    <xf numFmtId="0" fontId="10" fillId="4" borderId="0" applyNumberFormat="0" applyBorder="0" applyAlignment="0" applyProtection="0"/>
    <xf numFmtId="44" fontId="16" fillId="0" borderId="0" applyFont="0" applyFill="0" applyBorder="0" applyAlignment="0" applyProtection="0"/>
  </cellStyleXfs>
  <cellXfs count="145">
    <xf numFmtId="0" fontId="0" fillId="0" borderId="0" xfId="0"/>
    <xf numFmtId="0" fontId="1" fillId="0" borderId="0" xfId="0" applyFont="1"/>
    <xf numFmtId="0" fontId="4" fillId="0" borderId="0" xfId="0" applyFont="1"/>
    <xf numFmtId="0" fontId="3" fillId="0" borderId="0" xfId="0" applyFont="1"/>
    <xf numFmtId="0" fontId="0" fillId="2" borderId="0" xfId="0" applyFill="1"/>
    <xf numFmtId="0" fontId="1" fillId="3" borderId="0" xfId="0" applyFont="1" applyFill="1"/>
    <xf numFmtId="0" fontId="0" fillId="3" borderId="0" xfId="0" applyFill="1"/>
    <xf numFmtId="0" fontId="1" fillId="0" borderId="0" xfId="0" applyFont="1" applyAlignment="1">
      <alignment horizontal="left" vertical="top"/>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4" xfId="0" applyBorder="1" applyProtection="1">
      <protection hidden="1"/>
    </xf>
    <xf numFmtId="0" fontId="0" fillId="0" borderId="0" xfId="0" applyProtection="1">
      <protection hidden="1"/>
    </xf>
    <xf numFmtId="0" fontId="0" fillId="0" borderId="6" xfId="0" applyBorder="1" applyProtection="1">
      <protection hidden="1"/>
    </xf>
    <xf numFmtId="0" fontId="0" fillId="0" borderId="7" xfId="0" applyBorder="1" applyProtection="1">
      <protection hidden="1"/>
    </xf>
    <xf numFmtId="0" fontId="12" fillId="0" borderId="0" xfId="0" applyFont="1"/>
    <xf numFmtId="0" fontId="10" fillId="4" borderId="0" xfId="1"/>
    <xf numFmtId="0" fontId="0" fillId="5" borderId="0" xfId="0" applyFill="1"/>
    <xf numFmtId="0" fontId="1" fillId="6" borderId="0" xfId="0" applyFont="1" applyFill="1"/>
    <xf numFmtId="0" fontId="0" fillId="6" borderId="0" xfId="0" applyFill="1"/>
    <xf numFmtId="0" fontId="0" fillId="0" borderId="0" xfId="0" applyAlignment="1" applyProtection="1">
      <alignment wrapText="1"/>
      <protection locked="0"/>
    </xf>
    <xf numFmtId="0" fontId="1" fillId="0" borderId="0" xfId="0" applyFont="1" applyAlignment="1" applyProtection="1">
      <alignment wrapText="1"/>
      <protection locked="0"/>
    </xf>
    <xf numFmtId="0" fontId="1" fillId="3" borderId="0" xfId="0" applyFont="1" applyFill="1" applyAlignment="1" applyProtection="1">
      <alignment wrapText="1"/>
      <protection locked="0"/>
    </xf>
    <xf numFmtId="0" fontId="3" fillId="2" borderId="0" xfId="0" applyFont="1" applyFill="1" applyAlignment="1" applyProtection="1">
      <alignment wrapText="1"/>
      <protection locked="0"/>
    </xf>
    <xf numFmtId="49" fontId="0" fillId="3" borderId="0" xfId="0" applyNumberFormat="1" applyFill="1" applyAlignment="1" applyProtection="1">
      <alignment wrapText="1"/>
      <protection locked="0"/>
    </xf>
    <xf numFmtId="49" fontId="5" fillId="2" borderId="0" xfId="0" applyNumberFormat="1" applyFont="1" applyFill="1" applyAlignment="1" applyProtection="1">
      <alignment wrapText="1"/>
      <protection locked="0"/>
    </xf>
    <xf numFmtId="49" fontId="0" fillId="0" borderId="0" xfId="0" applyNumberFormat="1" applyAlignment="1" applyProtection="1">
      <alignment wrapText="1"/>
      <protection locked="0"/>
    </xf>
    <xf numFmtId="0" fontId="5" fillId="0" borderId="0" xfId="0" applyFont="1" applyAlignment="1" applyProtection="1">
      <alignment wrapText="1"/>
      <protection locked="0"/>
    </xf>
    <xf numFmtId="49" fontId="0" fillId="2" borderId="0" xfId="0" applyNumberFormat="1" applyFill="1" applyAlignment="1" applyProtection="1">
      <alignment wrapText="1"/>
      <protection locked="0"/>
    </xf>
    <xf numFmtId="0" fontId="2" fillId="0" borderId="0" xfId="0" applyFont="1" applyAlignment="1" applyProtection="1">
      <alignment vertical="center" wrapText="1"/>
      <protection locked="0"/>
    </xf>
    <xf numFmtId="0" fontId="5" fillId="7" borderId="0" xfId="0" applyFont="1" applyFill="1" applyAlignment="1" applyProtection="1">
      <alignment vertical="center" wrapText="1"/>
      <protection locked="0"/>
    </xf>
    <xf numFmtId="49" fontId="2" fillId="3" borderId="0" xfId="0" applyNumberFormat="1" applyFont="1" applyFill="1" applyAlignment="1" applyProtection="1">
      <alignment vertical="center" wrapText="1"/>
      <protection locked="0"/>
    </xf>
    <xf numFmtId="49" fontId="2" fillId="2" borderId="0" xfId="0" applyNumberFormat="1" applyFont="1" applyFill="1" applyAlignment="1" applyProtection="1">
      <alignment vertical="center" wrapText="1"/>
      <protection locked="0"/>
    </xf>
    <xf numFmtId="0" fontId="5" fillId="0" borderId="0" xfId="0" applyFont="1" applyAlignment="1" applyProtection="1">
      <alignment vertical="center" wrapText="1"/>
      <protection locked="0"/>
    </xf>
    <xf numFmtId="0" fontId="4" fillId="0" borderId="0" xfId="0" applyFont="1" applyAlignment="1" applyProtection="1">
      <alignment wrapText="1"/>
      <protection locked="0"/>
    </xf>
    <xf numFmtId="0" fontId="0" fillId="3" borderId="0" xfId="0" applyFill="1" applyAlignment="1" applyProtection="1">
      <alignment wrapText="1"/>
      <protection locked="0"/>
    </xf>
    <xf numFmtId="0" fontId="1" fillId="7" borderId="0" xfId="0" applyFont="1" applyFill="1" applyAlignment="1" applyProtection="1">
      <alignment wrapText="1"/>
      <protection locked="0"/>
    </xf>
    <xf numFmtId="0" fontId="6" fillId="0" borderId="0" xfId="0" applyFont="1" applyAlignment="1" applyProtection="1">
      <alignment vertical="center" wrapText="1"/>
      <protection locked="0"/>
    </xf>
    <xf numFmtId="0" fontId="5" fillId="3" borderId="0" xfId="0" applyFont="1" applyFill="1" applyAlignment="1">
      <alignment horizontal="left"/>
    </xf>
    <xf numFmtId="0" fontId="0" fillId="0" borderId="0" xfId="0" applyAlignment="1">
      <alignment wrapText="1"/>
    </xf>
    <xf numFmtId="0" fontId="1" fillId="0" borderId="0" xfId="0" applyFont="1" applyAlignment="1">
      <alignment wrapText="1"/>
    </xf>
    <xf numFmtId="0" fontId="0" fillId="3" borderId="0" xfId="0" applyFill="1" applyAlignment="1">
      <alignment wrapText="1"/>
    </xf>
    <xf numFmtId="0" fontId="4" fillId="0" borderId="0" xfId="0" applyFont="1" applyAlignment="1">
      <alignment wrapText="1"/>
    </xf>
    <xf numFmtId="0" fontId="3" fillId="0" borderId="0" xfId="0" applyFont="1" applyAlignment="1">
      <alignment wrapText="1"/>
    </xf>
    <xf numFmtId="0" fontId="0" fillId="0" borderId="3" xfId="0" applyBorder="1" applyAlignment="1" applyProtection="1">
      <alignment wrapText="1"/>
      <protection hidden="1"/>
    </xf>
    <xf numFmtId="0" fontId="1" fillId="0" borderId="5" xfId="0" applyFont="1" applyBorder="1" applyAlignment="1" applyProtection="1">
      <alignment wrapText="1"/>
      <protection hidden="1"/>
    </xf>
    <xf numFmtId="0" fontId="0" fillId="0" borderId="5" xfId="0" applyBorder="1" applyAlignment="1" applyProtection="1">
      <alignment wrapText="1"/>
      <protection hidden="1"/>
    </xf>
    <xf numFmtId="0" fontId="0" fillId="0" borderId="8" xfId="0" applyBorder="1" applyAlignment="1" applyProtection="1">
      <alignment wrapText="1"/>
      <protection hidden="1"/>
    </xf>
    <xf numFmtId="0" fontId="0" fillId="3" borderId="0" xfId="0" applyFill="1" applyAlignment="1" applyProtection="1">
      <alignment vertical="top" wrapText="1"/>
      <protection hidden="1"/>
    </xf>
    <xf numFmtId="0" fontId="0" fillId="7" borderId="0" xfId="0" applyFill="1" applyAlignment="1" applyProtection="1">
      <alignment wrapText="1"/>
      <protection locked="0"/>
    </xf>
    <xf numFmtId="0" fontId="2" fillId="7" borderId="0" xfId="0" applyFont="1" applyFill="1" applyAlignment="1" applyProtection="1">
      <alignment vertical="center" wrapText="1"/>
      <protection locked="0"/>
    </xf>
    <xf numFmtId="0" fontId="1" fillId="7" borderId="0" xfId="0" applyFont="1" applyFill="1"/>
    <xf numFmtId="0" fontId="0" fillId="7" borderId="0" xfId="0" applyFill="1"/>
    <xf numFmtId="0" fontId="0" fillId="7" borderId="0" xfId="0" applyFill="1" applyAlignment="1">
      <alignment wrapText="1"/>
    </xf>
    <xf numFmtId="0" fontId="13" fillId="0" borderId="0" xfId="0" applyFont="1"/>
    <xf numFmtId="0" fontId="4" fillId="3" borderId="0" xfId="0" applyFont="1" applyFill="1"/>
    <xf numFmtId="0" fontId="4" fillId="3" borderId="0" xfId="0" applyFont="1" applyFill="1" applyAlignment="1">
      <alignment wrapText="1"/>
    </xf>
    <xf numFmtId="0" fontId="14" fillId="0" borderId="0" xfId="0" applyFont="1"/>
    <xf numFmtId="0" fontId="5" fillId="0" borderId="14" xfId="0" applyFont="1" applyBorder="1"/>
    <xf numFmtId="0" fontId="5" fillId="3" borderId="0" xfId="0" applyFont="1" applyFill="1" applyAlignment="1" applyProtection="1">
      <alignment wrapText="1"/>
      <protection locked="0"/>
    </xf>
    <xf numFmtId="0" fontId="5" fillId="3" borderId="0" xfId="0" applyFont="1" applyFill="1" applyAlignment="1">
      <alignment wrapText="1"/>
    </xf>
    <xf numFmtId="0" fontId="5" fillId="3" borderId="0" xfId="0" applyFont="1" applyFill="1" applyAlignment="1" applyProtection="1">
      <alignment vertical="top" wrapText="1"/>
      <protection hidden="1"/>
    </xf>
    <xf numFmtId="164" fontId="0" fillId="3" borderId="0" xfId="2" applyNumberFormat="1" applyFont="1" applyFill="1" applyAlignment="1">
      <alignment horizontal="right" vertical="top" wrapText="1"/>
    </xf>
    <xf numFmtId="164" fontId="1" fillId="3" borderId="0" xfId="2" applyNumberFormat="1" applyFont="1" applyFill="1" applyAlignment="1">
      <alignment horizontal="right" vertical="top" wrapText="1"/>
    </xf>
    <xf numFmtId="0" fontId="0" fillId="3" borderId="0" xfId="0" applyFill="1" applyAlignment="1">
      <alignment horizontal="left" vertical="top"/>
    </xf>
    <xf numFmtId="164" fontId="0" fillId="3" borderId="0" xfId="0" applyNumberFormat="1" applyFill="1" applyAlignment="1">
      <alignment horizontal="left" vertical="top"/>
    </xf>
    <xf numFmtId="0" fontId="0" fillId="3" borderId="0" xfId="0" applyFill="1" applyAlignment="1">
      <alignment horizontal="left" vertical="top" wrapText="1"/>
    </xf>
    <xf numFmtId="0" fontId="2" fillId="8" borderId="9" xfId="0" applyFont="1" applyFill="1" applyBorder="1" applyAlignment="1">
      <alignment vertical="center"/>
    </xf>
    <xf numFmtId="0" fontId="15" fillId="8" borderId="0" xfId="0" applyFont="1" applyFill="1" applyAlignment="1">
      <alignment horizontal="center" vertical="center" wrapText="1"/>
    </xf>
    <xf numFmtId="0" fontId="15" fillId="8" borderId="7" xfId="0" applyFont="1" applyFill="1" applyBorder="1" applyAlignment="1">
      <alignment horizontal="center" vertical="center" wrapText="1"/>
    </xf>
    <xf numFmtId="0" fontId="5" fillId="0" borderId="13" xfId="0" applyFont="1" applyBorder="1"/>
    <xf numFmtId="0" fontId="2" fillId="0" borderId="0" xfId="0" applyFont="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20" xfId="0" applyFont="1" applyBorder="1"/>
    <xf numFmtId="0" fontId="5" fillId="0" borderId="15" xfId="0" applyFont="1" applyBorder="1"/>
    <xf numFmtId="0" fontId="15" fillId="0" borderId="9" xfId="0" applyFont="1" applyBorder="1" applyAlignment="1">
      <alignment vertical="center"/>
    </xf>
    <xf numFmtId="0" fontId="15" fillId="0" borderId="11" xfId="0" applyFont="1" applyBorder="1" applyAlignment="1">
      <alignment horizontal="right" vertical="center"/>
    </xf>
    <xf numFmtId="0" fontId="15" fillId="0" borderId="10" xfId="0" applyFont="1" applyBorder="1" applyAlignment="1">
      <alignment horizontal="right" vertical="center"/>
    </xf>
    <xf numFmtId="0" fontId="15" fillId="0" borderId="12" xfId="0" applyFont="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1" fontId="0" fillId="0" borderId="0" xfId="0" applyNumberFormat="1"/>
    <xf numFmtId="1" fontId="2" fillId="0" borderId="0" xfId="0" applyNumberFormat="1" applyFont="1" applyAlignment="1">
      <alignment horizontal="right" vertical="center"/>
    </xf>
    <xf numFmtId="1" fontId="2" fillId="0" borderId="1" xfId="0" applyNumberFormat="1" applyFont="1" applyBorder="1" applyAlignment="1">
      <alignment horizontal="right" vertical="center"/>
    </xf>
    <xf numFmtId="1" fontId="2" fillId="0" borderId="3" xfId="0" applyNumberFormat="1" applyFont="1" applyBorder="1" applyAlignment="1">
      <alignment horizontal="right" vertical="center"/>
    </xf>
    <xf numFmtId="1" fontId="2" fillId="0" borderId="5" xfId="0" applyNumberFormat="1" applyFont="1" applyBorder="1" applyAlignment="1">
      <alignment horizontal="right" vertical="center"/>
    </xf>
    <xf numFmtId="1" fontId="2" fillId="0" borderId="0" xfId="0" applyNumberFormat="1" applyFont="1" applyAlignment="1">
      <alignment vertical="center"/>
    </xf>
    <xf numFmtId="1" fontId="2" fillId="0" borderId="4" xfId="0" applyNumberFormat="1" applyFont="1" applyBorder="1" applyAlignment="1">
      <alignment vertical="center"/>
    </xf>
    <xf numFmtId="1" fontId="2" fillId="0" borderId="5" xfId="0" applyNumberFormat="1" applyFont="1" applyBorder="1" applyAlignment="1">
      <alignment vertical="center"/>
    </xf>
    <xf numFmtId="1" fontId="0" fillId="0" borderId="5" xfId="0" applyNumberFormat="1" applyBorder="1"/>
    <xf numFmtId="1" fontId="2" fillId="0" borderId="4" xfId="0" applyNumberFormat="1" applyFont="1" applyBorder="1" applyAlignment="1">
      <alignment horizontal="right" vertical="center"/>
    </xf>
    <xf numFmtId="1" fontId="2" fillId="0" borderId="6" xfId="0" applyNumberFormat="1" applyFont="1" applyBorder="1" applyAlignment="1">
      <alignment vertical="center"/>
    </xf>
    <xf numFmtId="1" fontId="2" fillId="0" borderId="8" xfId="0" applyNumberFormat="1" applyFont="1" applyBorder="1" applyAlignment="1">
      <alignment vertical="center"/>
    </xf>
    <xf numFmtId="1" fontId="15" fillId="0" borderId="11" xfId="0" applyNumberFormat="1" applyFont="1" applyBorder="1" applyAlignment="1">
      <alignment horizontal="right" vertical="center"/>
    </xf>
    <xf numFmtId="1" fontId="15" fillId="0" borderId="10" xfId="0" applyNumberFormat="1" applyFont="1" applyBorder="1" applyAlignment="1">
      <alignment horizontal="right" vertical="center"/>
    </xf>
    <xf numFmtId="1" fontId="15" fillId="0" borderId="12" xfId="0" applyNumberFormat="1" applyFont="1" applyBorder="1" applyAlignment="1">
      <alignment horizontal="right" vertical="center"/>
    </xf>
    <xf numFmtId="0" fontId="0" fillId="0" borderId="0" xfId="0"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0" fillId="0" borderId="4" xfId="0" applyBorder="1"/>
    <xf numFmtId="0" fontId="2" fillId="0" borderId="5" xfId="0" applyFont="1" applyBorder="1" applyAlignment="1">
      <alignment horizontal="center" vertical="center" wrapText="1"/>
    </xf>
    <xf numFmtId="0" fontId="0" fillId="0" borderId="1" xfId="0" applyBorder="1"/>
    <xf numFmtId="0" fontId="0" fillId="0" borderId="2" xfId="0" applyBorder="1"/>
    <xf numFmtId="0" fontId="2" fillId="0" borderId="3" xfId="0" applyFont="1" applyBorder="1" applyAlignment="1">
      <alignment horizontal="center" vertical="center" wrapText="1"/>
    </xf>
    <xf numFmtId="0" fontId="0" fillId="0" borderId="6" xfId="0" applyBorder="1"/>
    <xf numFmtId="0" fontId="0" fillId="0" borderId="7" xfId="0" applyBorder="1"/>
    <xf numFmtId="0" fontId="2" fillId="0" borderId="8" xfId="0" applyFont="1" applyBorder="1" applyAlignment="1">
      <alignment horizontal="center" vertical="center" wrapText="1"/>
    </xf>
    <xf numFmtId="0" fontId="1" fillId="0" borderId="0" xfId="0" applyFont="1" applyProtection="1">
      <protection locked="0"/>
    </xf>
    <xf numFmtId="0" fontId="0" fillId="3" borderId="0" xfId="0" applyFill="1" applyProtection="1">
      <protection locked="0"/>
    </xf>
    <xf numFmtId="0" fontId="1" fillId="7" borderId="0" xfId="0" applyFont="1" applyFill="1" applyProtection="1">
      <protection locked="0"/>
    </xf>
    <xf numFmtId="0" fontId="0" fillId="0" borderId="0" xfId="0" applyProtection="1">
      <protection locked="0"/>
    </xf>
    <xf numFmtId="0" fontId="5" fillId="7" borderId="0" xfId="0" applyFont="1" applyFill="1" applyAlignment="1" applyProtection="1">
      <alignment wrapText="1"/>
      <protection locked="0"/>
    </xf>
    <xf numFmtId="0" fontId="5" fillId="0" borderId="0" xfId="0" applyFont="1" applyAlignment="1" applyProtection="1">
      <alignment horizontal="left" wrapText="1"/>
      <protection locked="0"/>
    </xf>
    <xf numFmtId="0" fontId="1" fillId="0" borderId="0" xfId="0" applyFont="1" applyAlignment="1">
      <alignment horizontal="center"/>
    </xf>
    <xf numFmtId="0" fontId="15" fillId="8" borderId="10" xfId="0" applyFont="1" applyFill="1" applyBorder="1" applyAlignment="1">
      <alignment horizontal="center" vertical="center"/>
    </xf>
    <xf numFmtId="0" fontId="15" fillId="8" borderId="11"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3"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13" xfId="0" applyFont="1" applyFill="1" applyBorder="1" applyAlignment="1">
      <alignment vertical="center" wrapText="1"/>
    </xf>
    <xf numFmtId="0" fontId="15" fillId="8" borderId="15" xfId="0" applyFont="1" applyFill="1" applyBorder="1" applyAlignment="1">
      <alignment vertical="center" wrapText="1"/>
    </xf>
    <xf numFmtId="0" fontId="15" fillId="8" borderId="1"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5" fillId="0" borderId="0" xfId="0" applyFont="1"/>
    <xf numFmtId="0" fontId="5" fillId="0" borderId="0" xfId="0" applyFont="1" applyAlignment="1">
      <alignment wrapText="1"/>
    </xf>
    <xf numFmtId="0" fontId="2" fillId="0" borderId="0" xfId="0" applyFont="1"/>
    <xf numFmtId="0" fontId="2" fillId="9" borderId="0" xfId="0" applyFont="1" applyFill="1"/>
    <xf numFmtId="0" fontId="15" fillId="10" borderId="0" xfId="0" applyFont="1" applyFill="1"/>
    <xf numFmtId="0" fontId="15" fillId="0" borderId="0" xfId="0" applyFont="1"/>
  </cellXfs>
  <cellStyles count="3">
    <cellStyle name="Bad" xfId="1" builtinId="27"/>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42334</xdr:colOff>
      <xdr:row>5</xdr:row>
      <xdr:rowOff>21167</xdr:rowOff>
    </xdr:from>
    <xdr:to>
      <xdr:col>34</xdr:col>
      <xdr:colOff>194732</xdr:colOff>
      <xdr:row>9</xdr:row>
      <xdr:rowOff>436457</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51584" y="973667"/>
          <a:ext cx="6904565" cy="474387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_truet-natur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2022"/>
      <sheetName val="Kommentarer 2022"/>
      <sheetName val="Tiltakskostnader"/>
      <sheetName val="Priser og antagelser"/>
      <sheetName val="Kostnadskategorier"/>
      <sheetName val="Liste over arter-naturtyper"/>
    </sheetNames>
    <sheetDataSet>
      <sheetData sheetId="0"/>
      <sheetData sheetId="1"/>
      <sheetData sheetId="2"/>
      <sheetData sheetId="3">
        <row r="59">
          <cell r="C59">
            <v>0.04</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Marianne Evju" id="{23013599-CE54-4BBE-9EAF-38B68C6C48AF}" userId="Marianne Evju" providerId="None"/>
  <person displayName="Ulrika Jansson" id="{2951D5A4-BFC9-4AD2-AE81-9E9EFBB512F9}" userId="ulrika.jansson@nina.no" providerId="PeoplePicker"/>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3" dT="2022-02-23T12:21:26.79" personId="{23013599-CE54-4BBE-9EAF-38B68C6C48AF}" id="{42C39C58-7068-4C5A-8A19-58B3CA0FA3B6}">
    <text>Bruk enten rødlisten 2018 eller Rødlista 2018</text>
  </threadedComment>
</ThreadedComments>
</file>

<file path=xl/threadedComments/threadedComment2.xml><?xml version="1.0" encoding="utf-8"?>
<ThreadedComments xmlns="http://schemas.microsoft.com/office/spreadsheetml/2018/threadedcomments" xmlns:x="http://schemas.openxmlformats.org/spreadsheetml/2006/main">
  <threadedComment ref="A39" dT="2022-02-23T12:45:24.81" personId="{23013599-CE54-4BBE-9EAF-38B68C6C48AF}" id="{9C9900E9-6240-49CB-9DFA-7AAC18EBBE6E}">
    <text>@Ulrika Janssonkanskje en runde til på tiltak 4.</text>
    <mentions>
      <mention mentionpersonId="{2951D5A4-BFC9-4AD2-AE81-9E9EFBB512F9}" mentionId="{63478B06-C580-4C7E-A827-7B8EAC97BB1E}" startIndex="0" length="15"/>
    </mentions>
  </threadedComment>
  <threadedComment ref="C59" dT="2022-02-23T12:46:14.63" personId="{23013599-CE54-4BBE-9EAF-38B68C6C48AF}" id="{0D7E025C-697C-4966-A428-5646785A41C1}">
    <text>Denne må vi vente med til kostnadsberegningene er på plass.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tabSelected="1" zoomScale="89" zoomScaleNormal="89" workbookViewId="0">
      <selection activeCell="A10" sqref="A10"/>
    </sheetView>
  </sheetViews>
  <sheetFormatPr defaultColWidth="77.88671875" defaultRowHeight="14.4" x14ac:dyDescent="0.3"/>
  <cols>
    <col min="1" max="1" width="35.88671875" customWidth="1"/>
    <col min="2" max="2" width="32.33203125" customWidth="1"/>
    <col min="3" max="3" width="46.88671875" customWidth="1"/>
    <col min="4" max="4" width="30.33203125" customWidth="1"/>
    <col min="5" max="5" width="36.6640625" customWidth="1"/>
    <col min="6" max="6" width="40.109375" customWidth="1"/>
    <col min="7" max="7" width="30.6640625" customWidth="1"/>
  </cols>
  <sheetData>
    <row r="1" spans="1:8" s="23" customFormat="1" x14ac:dyDescent="0.3">
      <c r="A1" s="23" t="s">
        <v>0</v>
      </c>
    </row>
    <row r="2" spans="1:8" s="139" customFormat="1" x14ac:dyDescent="0.3">
      <c r="A2" s="139" t="s">
        <v>727</v>
      </c>
      <c r="C2" s="140"/>
      <c r="D2" s="140"/>
      <c r="E2" s="140"/>
    </row>
    <row r="3" spans="1:8" s="23" customFormat="1" x14ac:dyDescent="0.3">
      <c r="A3" s="23" t="s">
        <v>1</v>
      </c>
      <c r="B3" s="23" t="s">
        <v>2</v>
      </c>
    </row>
    <row r="4" spans="1:8" s="23" customFormat="1" x14ac:dyDescent="0.3"/>
    <row r="5" spans="1:8" s="23" customFormat="1" x14ac:dyDescent="0.3">
      <c r="A5" s="24" t="s">
        <v>3</v>
      </c>
      <c r="B5" s="24" t="s">
        <v>4</v>
      </c>
      <c r="C5" s="24" t="s">
        <v>5</v>
      </c>
      <c r="D5" s="24" t="s">
        <v>6</v>
      </c>
      <c r="E5" s="24" t="s">
        <v>7</v>
      </c>
    </row>
    <row r="6" spans="1:8" s="23" customFormat="1" x14ac:dyDescent="0.3">
      <c r="A6" s="23" t="s">
        <v>8</v>
      </c>
      <c r="B6" s="23" t="s">
        <v>9</v>
      </c>
      <c r="C6" s="25" t="s">
        <v>10</v>
      </c>
      <c r="D6" s="26"/>
      <c r="E6" s="24"/>
    </row>
    <row r="7" spans="1:8" s="139" customFormat="1" x14ac:dyDescent="0.3">
      <c r="A7" s="141" t="s">
        <v>728</v>
      </c>
      <c r="B7" s="141" t="s">
        <v>9</v>
      </c>
      <c r="C7" s="142" t="s">
        <v>729</v>
      </c>
      <c r="D7" s="143"/>
      <c r="E7" s="141"/>
      <c r="F7" s="141"/>
      <c r="G7" s="144"/>
      <c r="H7" s="141"/>
    </row>
    <row r="8" spans="1:8" s="23" customFormat="1" x14ac:dyDescent="0.3">
      <c r="A8" s="23" t="s">
        <v>11</v>
      </c>
      <c r="B8" s="23" t="s">
        <v>12</v>
      </c>
      <c r="C8" s="27" t="s">
        <v>13</v>
      </c>
      <c r="D8" s="28"/>
      <c r="E8" s="29"/>
    </row>
    <row r="9" spans="1:8" s="23" customFormat="1" ht="28.8" x14ac:dyDescent="0.3">
      <c r="A9" s="23" t="s">
        <v>14</v>
      </c>
      <c r="B9" s="23" t="s">
        <v>15</v>
      </c>
      <c r="C9" s="27" t="s">
        <v>16</v>
      </c>
      <c r="D9" s="28"/>
      <c r="E9" s="29"/>
    </row>
    <row r="10" spans="1:8" s="23" customFormat="1" ht="115.2" x14ac:dyDescent="0.3">
      <c r="A10" s="23" t="s">
        <v>17</v>
      </c>
      <c r="B10" s="23" t="s">
        <v>18</v>
      </c>
      <c r="C10" s="27" t="s">
        <v>19</v>
      </c>
      <c r="D10" s="28"/>
      <c r="E10" s="29"/>
    </row>
    <row r="11" spans="1:8" s="23" customFormat="1" ht="86.4" x14ac:dyDescent="0.3">
      <c r="A11" s="23" t="s">
        <v>20</v>
      </c>
      <c r="B11" s="23" t="s">
        <v>21</v>
      </c>
      <c r="C11" s="27" t="s">
        <v>22</v>
      </c>
      <c r="D11" s="27"/>
      <c r="E11" s="27"/>
    </row>
    <row r="12" spans="1:8" s="23" customFormat="1" ht="158.4" x14ac:dyDescent="0.3">
      <c r="A12" s="23" t="s">
        <v>23</v>
      </c>
      <c r="B12" s="119" t="s">
        <v>24</v>
      </c>
      <c r="C12" s="27" t="s">
        <v>25</v>
      </c>
      <c r="D12" s="27" t="s">
        <v>26</v>
      </c>
      <c r="E12" s="27" t="s">
        <v>27</v>
      </c>
    </row>
    <row r="13" spans="1:8" s="23" customFormat="1" ht="43.2" x14ac:dyDescent="0.3">
      <c r="A13" s="23" t="s">
        <v>28</v>
      </c>
      <c r="B13" s="30" t="s">
        <v>29</v>
      </c>
      <c r="C13" s="27" t="s">
        <v>30</v>
      </c>
      <c r="D13" s="27"/>
      <c r="E13" s="27"/>
    </row>
    <row r="14" spans="1:8" s="23" customFormat="1" ht="132.6" customHeight="1" x14ac:dyDescent="0.3">
      <c r="A14" s="23" t="s">
        <v>31</v>
      </c>
      <c r="B14" s="30" t="s">
        <v>32</v>
      </c>
      <c r="C14" s="27" t="s">
        <v>33</v>
      </c>
      <c r="D14" s="27" t="s">
        <v>34</v>
      </c>
      <c r="E14" s="27" t="s">
        <v>35</v>
      </c>
    </row>
    <row r="15" spans="1:8" s="23" customFormat="1" ht="100.8" x14ac:dyDescent="0.3">
      <c r="A15" s="23" t="s">
        <v>36</v>
      </c>
      <c r="B15" s="30" t="s">
        <v>37</v>
      </c>
      <c r="C15" s="27" t="s">
        <v>38</v>
      </c>
      <c r="D15" s="27" t="s">
        <v>39</v>
      </c>
      <c r="E15" s="27" t="s">
        <v>40</v>
      </c>
    </row>
    <row r="16" spans="1:8" s="23" customFormat="1" ht="43.2" x14ac:dyDescent="0.3">
      <c r="A16" s="30" t="s">
        <v>41</v>
      </c>
      <c r="B16" s="30"/>
      <c r="C16" s="27" t="s">
        <v>42</v>
      </c>
      <c r="D16" s="27"/>
      <c r="E16" s="27"/>
    </row>
    <row r="17" spans="1:5" s="23" customFormat="1" x14ac:dyDescent="0.3">
      <c r="A17" s="30" t="s">
        <v>43</v>
      </c>
      <c r="B17" s="120">
        <v>2018</v>
      </c>
      <c r="C17" s="27" t="s">
        <v>44</v>
      </c>
      <c r="D17" s="31"/>
      <c r="E17" s="27"/>
    </row>
    <row r="18" spans="1:5" s="23" customFormat="1" x14ac:dyDescent="0.3">
      <c r="A18" s="30" t="s">
        <v>45</v>
      </c>
      <c r="B18" s="30" t="s">
        <v>46</v>
      </c>
      <c r="C18" s="27" t="s">
        <v>47</v>
      </c>
      <c r="D18" s="31"/>
      <c r="E18" s="27"/>
    </row>
    <row r="19" spans="1:5" s="23" customFormat="1" ht="28.8" x14ac:dyDescent="0.3">
      <c r="A19" s="30" t="s">
        <v>48</v>
      </c>
      <c r="B19" s="30" t="s">
        <v>49</v>
      </c>
      <c r="C19" s="27" t="s">
        <v>50</v>
      </c>
      <c r="D19" s="31"/>
      <c r="E19" s="27"/>
    </row>
    <row r="20" spans="1:5" s="23" customFormat="1" ht="28.8" x14ac:dyDescent="0.3">
      <c r="A20" s="36" t="s">
        <v>51</v>
      </c>
      <c r="B20" s="33" t="s">
        <v>52</v>
      </c>
      <c r="C20" s="34" t="s">
        <v>53</v>
      </c>
      <c r="D20" s="35"/>
      <c r="E20" s="27"/>
    </row>
    <row r="21" spans="1:5" s="23" customFormat="1" ht="57.6" x14ac:dyDescent="0.3">
      <c r="A21" s="36" t="s">
        <v>54</v>
      </c>
      <c r="B21" s="36" t="s">
        <v>55</v>
      </c>
      <c r="C21" s="34"/>
      <c r="D21" s="34"/>
      <c r="E21" s="27" t="s">
        <v>56</v>
      </c>
    </row>
    <row r="22" spans="1:5" s="23" customFormat="1" ht="86.4" x14ac:dyDescent="0.3">
      <c r="A22" s="36" t="s">
        <v>57</v>
      </c>
      <c r="B22" s="36" t="s">
        <v>55</v>
      </c>
      <c r="C22" s="34"/>
      <c r="D22" s="34"/>
      <c r="E22" s="27" t="s">
        <v>58</v>
      </c>
    </row>
    <row r="23" spans="1:5" s="23" customFormat="1" ht="129.6" x14ac:dyDescent="0.3">
      <c r="A23" s="53" t="s">
        <v>59</v>
      </c>
      <c r="B23" s="53" t="s">
        <v>60</v>
      </c>
      <c r="C23" s="34" t="s">
        <v>61</v>
      </c>
      <c r="D23" s="34" t="s">
        <v>62</v>
      </c>
      <c r="E23" s="27" t="s">
        <v>63</v>
      </c>
    </row>
    <row r="24" spans="1:5" s="23" customFormat="1" ht="216" x14ac:dyDescent="0.3">
      <c r="A24" s="53" t="s">
        <v>64</v>
      </c>
      <c r="B24" s="53" t="s">
        <v>65</v>
      </c>
      <c r="C24" s="34" t="s">
        <v>66</v>
      </c>
      <c r="D24" s="34" t="s">
        <v>67</v>
      </c>
      <c r="E24" s="27" t="s">
        <v>68</v>
      </c>
    </row>
    <row r="25" spans="1:5" s="23" customFormat="1" x14ac:dyDescent="0.3">
      <c r="A25" s="33" t="s">
        <v>69</v>
      </c>
      <c r="B25" s="36" t="s">
        <v>70</v>
      </c>
      <c r="C25" s="34" t="s">
        <v>71</v>
      </c>
      <c r="D25" s="34"/>
      <c r="E25" s="27"/>
    </row>
    <row r="26" spans="1:5" s="23" customFormat="1" ht="360" x14ac:dyDescent="0.3">
      <c r="A26" s="53" t="s">
        <v>72</v>
      </c>
      <c r="B26" s="36" t="s">
        <v>73</v>
      </c>
      <c r="C26" s="34" t="s">
        <v>74</v>
      </c>
      <c r="D26" s="34" t="s">
        <v>75</v>
      </c>
      <c r="E26" s="27" t="s">
        <v>76</v>
      </c>
    </row>
    <row r="27" spans="1:5" s="23" customFormat="1" ht="409.6" x14ac:dyDescent="0.3">
      <c r="A27" s="53" t="s">
        <v>77</v>
      </c>
      <c r="B27" s="32" t="s">
        <v>78</v>
      </c>
      <c r="C27" s="34" t="s">
        <v>79</v>
      </c>
      <c r="D27" s="34"/>
      <c r="E27" s="27" t="s">
        <v>80</v>
      </c>
    </row>
    <row r="28" spans="1:5" s="23" customFormat="1" ht="72" x14ac:dyDescent="0.3">
      <c r="A28" s="32" t="s">
        <v>81</v>
      </c>
      <c r="B28" s="32" t="s">
        <v>82</v>
      </c>
      <c r="C28" s="34" t="s">
        <v>83</v>
      </c>
      <c r="D28" s="34" t="s">
        <v>84</v>
      </c>
      <c r="E28" s="27" t="s">
        <v>85</v>
      </c>
    </row>
    <row r="29" spans="1:5" s="23" customFormat="1" ht="28.8" x14ac:dyDescent="0.3">
      <c r="A29" s="32"/>
      <c r="B29" s="32"/>
      <c r="C29" s="34" t="s">
        <v>86</v>
      </c>
      <c r="D29" s="34" t="s">
        <v>87</v>
      </c>
      <c r="E29" s="27" t="s">
        <v>88</v>
      </c>
    </row>
    <row r="30" spans="1:5" s="23" customFormat="1" ht="129.6" x14ac:dyDescent="0.3">
      <c r="A30" s="32"/>
      <c r="B30" s="32"/>
      <c r="C30" s="34" t="s">
        <v>89</v>
      </c>
      <c r="D30" s="34" t="s">
        <v>87</v>
      </c>
      <c r="E30" s="27" t="s">
        <v>90</v>
      </c>
    </row>
    <row r="31" spans="1:5" s="23" customFormat="1" ht="43.2" x14ac:dyDescent="0.3">
      <c r="A31" s="32"/>
      <c r="B31" s="32"/>
      <c r="C31" s="34" t="s">
        <v>91</v>
      </c>
      <c r="D31" s="34" t="s">
        <v>87</v>
      </c>
      <c r="E31" s="27" t="s">
        <v>92</v>
      </c>
    </row>
    <row r="32" spans="1:5" s="23" customFormat="1" ht="28.8" x14ac:dyDescent="0.3">
      <c r="A32" s="32"/>
      <c r="B32" s="32"/>
      <c r="C32" s="34" t="s">
        <v>93</v>
      </c>
      <c r="D32" s="34" t="s">
        <v>87</v>
      </c>
      <c r="E32" s="27" t="s">
        <v>94</v>
      </c>
    </row>
    <row r="33" spans="1:8" s="23" customFormat="1" ht="28.8" x14ac:dyDescent="0.3">
      <c r="A33" s="32"/>
      <c r="B33" s="32"/>
      <c r="C33" s="34" t="s">
        <v>95</v>
      </c>
      <c r="D33" s="34" t="s">
        <v>87</v>
      </c>
      <c r="E33" s="27" t="s">
        <v>94</v>
      </c>
    </row>
    <row r="34" spans="1:8" s="23" customFormat="1" ht="115.2" x14ac:dyDescent="0.3">
      <c r="A34" s="32"/>
      <c r="B34" s="32"/>
      <c r="C34" s="34" t="s">
        <v>96</v>
      </c>
      <c r="D34" s="34" t="s">
        <v>84</v>
      </c>
      <c r="E34" s="27" t="s">
        <v>97</v>
      </c>
    </row>
    <row r="35" spans="1:8" s="23" customFormat="1" ht="115.2" x14ac:dyDescent="0.3">
      <c r="A35" s="32"/>
      <c r="B35" s="32"/>
      <c r="C35" s="34" t="s">
        <v>98</v>
      </c>
      <c r="D35" s="34" t="s">
        <v>84</v>
      </c>
      <c r="E35" s="27" t="s">
        <v>97</v>
      </c>
    </row>
    <row r="36" spans="1:8" s="23" customFormat="1" ht="129.6" x14ac:dyDescent="0.3">
      <c r="A36" s="32"/>
      <c r="B36" s="32"/>
      <c r="C36" s="34" t="s">
        <v>99</v>
      </c>
      <c r="D36" s="34" t="s">
        <v>84</v>
      </c>
      <c r="E36" s="27" t="s">
        <v>100</v>
      </c>
    </row>
    <row r="37" spans="1:8" s="52" customFormat="1" ht="100.8" x14ac:dyDescent="0.3">
      <c r="A37" s="53"/>
      <c r="B37" s="53"/>
      <c r="C37" s="34" t="s">
        <v>101</v>
      </c>
      <c r="D37" s="34" t="s">
        <v>87</v>
      </c>
      <c r="E37" s="27" t="s">
        <v>102</v>
      </c>
    </row>
    <row r="38" spans="1:8" s="23" customFormat="1" ht="115.2" x14ac:dyDescent="0.3">
      <c r="A38" s="32" t="s">
        <v>103</v>
      </c>
      <c r="B38" s="32" t="s">
        <v>104</v>
      </c>
      <c r="C38" s="34"/>
      <c r="D38" s="34" t="s">
        <v>87</v>
      </c>
      <c r="E38" s="27" t="s">
        <v>105</v>
      </c>
    </row>
    <row r="39" spans="1:8" s="23" customFormat="1" ht="345.6" x14ac:dyDescent="0.3">
      <c r="A39" s="32" t="s">
        <v>106</v>
      </c>
      <c r="B39" s="53" t="s">
        <v>107</v>
      </c>
      <c r="C39" s="34" t="s">
        <v>108</v>
      </c>
      <c r="D39" s="34" t="s">
        <v>109</v>
      </c>
      <c r="E39" s="27" t="s">
        <v>110</v>
      </c>
    </row>
    <row r="40" spans="1:8" s="23" customFormat="1" x14ac:dyDescent="0.3">
      <c r="B40" s="52"/>
      <c r="C40" s="29"/>
      <c r="D40" s="29"/>
      <c r="E40" s="29"/>
    </row>
    <row r="41" spans="1:8" s="23" customFormat="1" x14ac:dyDescent="0.3">
      <c r="B41" s="32"/>
      <c r="C41" s="29"/>
      <c r="D41" s="29"/>
      <c r="E41" s="29"/>
    </row>
    <row r="42" spans="1:8" s="23" customFormat="1" ht="230.4" x14ac:dyDescent="0.3">
      <c r="B42" s="37" t="s">
        <v>111</v>
      </c>
    </row>
    <row r="43" spans="1:8" s="23" customFormat="1" x14ac:dyDescent="0.3">
      <c r="B43" s="24" t="s">
        <v>112</v>
      </c>
      <c r="C43" s="24" t="s">
        <v>113</v>
      </c>
      <c r="D43" s="24" t="s">
        <v>114</v>
      </c>
      <c r="E43" s="24" t="s">
        <v>115</v>
      </c>
      <c r="F43" s="24" t="s">
        <v>116</v>
      </c>
      <c r="G43" s="24" t="s">
        <v>117</v>
      </c>
      <c r="H43" s="24" t="s">
        <v>118</v>
      </c>
    </row>
    <row r="44" spans="1:8" s="23" customFormat="1" ht="115.2" x14ac:dyDescent="0.3">
      <c r="A44" s="24" t="s">
        <v>119</v>
      </c>
      <c r="B44" s="38" t="s">
        <v>120</v>
      </c>
      <c r="C44" s="38" t="s">
        <v>121</v>
      </c>
      <c r="D44" s="38" t="s">
        <v>122</v>
      </c>
      <c r="E44" s="38" t="s">
        <v>123</v>
      </c>
      <c r="F44" s="38" t="s">
        <v>124</v>
      </c>
      <c r="G44" s="38"/>
      <c r="H44" s="38"/>
    </row>
    <row r="45" spans="1:8" s="23" customFormat="1" ht="43.2" x14ac:dyDescent="0.3">
      <c r="A45" s="24" t="s">
        <v>125</v>
      </c>
      <c r="B45" s="38" t="s">
        <v>126</v>
      </c>
      <c r="C45" s="38" t="s">
        <v>127</v>
      </c>
      <c r="D45" s="38" t="s">
        <v>122</v>
      </c>
      <c r="E45" s="38" t="s">
        <v>128</v>
      </c>
      <c r="F45" s="38" t="s">
        <v>124</v>
      </c>
      <c r="G45" s="44" t="s">
        <v>129</v>
      </c>
      <c r="H45" s="62" t="s">
        <v>130</v>
      </c>
    </row>
    <row r="46" spans="1:8" s="23" customFormat="1" ht="57.6" x14ac:dyDescent="0.3">
      <c r="A46" s="24" t="s">
        <v>131</v>
      </c>
      <c r="B46" s="38" t="s">
        <v>132</v>
      </c>
      <c r="C46" s="38" t="s">
        <v>133</v>
      </c>
      <c r="D46" s="38" t="s">
        <v>122</v>
      </c>
      <c r="E46" s="38" t="s">
        <v>134</v>
      </c>
      <c r="F46" s="38" t="s">
        <v>124</v>
      </c>
      <c r="G46" s="44" t="s">
        <v>135</v>
      </c>
      <c r="H46" s="38"/>
    </row>
    <row r="47" spans="1:8" s="23" customFormat="1" ht="86.4" x14ac:dyDescent="0.3">
      <c r="A47" s="24" t="s">
        <v>136</v>
      </c>
      <c r="B47" s="38" t="s">
        <v>137</v>
      </c>
      <c r="C47" s="38" t="s">
        <v>138</v>
      </c>
      <c r="D47" s="38" t="s">
        <v>122</v>
      </c>
      <c r="E47" s="38" t="s">
        <v>128</v>
      </c>
      <c r="F47" s="38" t="s">
        <v>134</v>
      </c>
      <c r="G47" s="44" t="s">
        <v>135</v>
      </c>
      <c r="H47" s="38"/>
    </row>
    <row r="48" spans="1:8" s="23" customFormat="1" ht="73.2" customHeight="1" x14ac:dyDescent="0.3">
      <c r="A48" s="39" t="s">
        <v>139</v>
      </c>
      <c r="B48" s="38" t="s">
        <v>140</v>
      </c>
      <c r="C48" s="63" t="s">
        <v>141</v>
      </c>
      <c r="D48" s="38" t="s">
        <v>122</v>
      </c>
      <c r="E48" s="38" t="s">
        <v>142</v>
      </c>
      <c r="F48" s="38" t="s">
        <v>134</v>
      </c>
      <c r="G48" s="38" t="s">
        <v>143</v>
      </c>
      <c r="H48" s="38" t="s">
        <v>144</v>
      </c>
    </row>
    <row r="49" spans="1:10" s="23" customFormat="1" ht="86.4" x14ac:dyDescent="0.3">
      <c r="A49" s="39" t="s">
        <v>145</v>
      </c>
      <c r="B49" s="38" t="s">
        <v>146</v>
      </c>
      <c r="C49" s="38" t="s">
        <v>147</v>
      </c>
      <c r="D49" s="38" t="s">
        <v>122</v>
      </c>
      <c r="E49" s="38" t="s">
        <v>142</v>
      </c>
      <c r="F49" s="38" t="s">
        <v>124</v>
      </c>
      <c r="G49" s="38" t="s">
        <v>143</v>
      </c>
      <c r="H49" s="38" t="s">
        <v>148</v>
      </c>
    </row>
    <row r="50" spans="1:10" s="23" customFormat="1" ht="57.6" x14ac:dyDescent="0.3">
      <c r="A50" s="39" t="s">
        <v>149</v>
      </c>
      <c r="B50" s="38" t="s">
        <v>150</v>
      </c>
      <c r="C50" s="38" t="s">
        <v>151</v>
      </c>
      <c r="D50" s="38" t="s">
        <v>152</v>
      </c>
      <c r="E50" s="38" t="s">
        <v>142</v>
      </c>
      <c r="F50" s="38" t="s">
        <v>134</v>
      </c>
      <c r="G50" s="38" t="s">
        <v>143</v>
      </c>
      <c r="H50" s="38" t="s">
        <v>151</v>
      </c>
    </row>
    <row r="51" spans="1:10" s="23" customFormat="1" ht="57.6" x14ac:dyDescent="0.3">
      <c r="A51" s="39" t="s">
        <v>153</v>
      </c>
      <c r="B51" s="38" t="s">
        <v>154</v>
      </c>
      <c r="C51" s="38" t="s">
        <v>155</v>
      </c>
      <c r="D51" s="38" t="s">
        <v>152</v>
      </c>
      <c r="E51" s="38" t="s">
        <v>142</v>
      </c>
      <c r="F51" s="38" t="s">
        <v>134</v>
      </c>
      <c r="G51" s="38" t="s">
        <v>143</v>
      </c>
      <c r="H51" s="38" t="s">
        <v>155</v>
      </c>
    </row>
    <row r="52" spans="1:10" s="23" customFormat="1" ht="57.6" x14ac:dyDescent="0.3">
      <c r="A52" s="39" t="s">
        <v>156</v>
      </c>
      <c r="B52" s="38" t="s">
        <v>157</v>
      </c>
      <c r="C52" s="38" t="s">
        <v>158</v>
      </c>
      <c r="D52" s="38" t="s">
        <v>122</v>
      </c>
      <c r="E52" s="38" t="s">
        <v>142</v>
      </c>
      <c r="F52" s="38" t="s">
        <v>134</v>
      </c>
      <c r="G52" s="38" t="s">
        <v>143</v>
      </c>
      <c r="H52" s="38" t="s">
        <v>158</v>
      </c>
    </row>
    <row r="53" spans="1:10" s="23" customFormat="1" x14ac:dyDescent="0.3">
      <c r="A53" s="39"/>
      <c r="B53" s="52"/>
      <c r="C53" s="52"/>
      <c r="D53" s="52"/>
      <c r="E53" s="52"/>
      <c r="F53" s="52"/>
      <c r="G53" s="52"/>
      <c r="H53" s="52"/>
      <c r="I53" s="52"/>
      <c r="J53" s="52"/>
    </row>
    <row r="54" spans="1:10" s="23" customFormat="1" x14ac:dyDescent="0.3">
      <c r="B54" s="24"/>
      <c r="C54" s="24"/>
      <c r="D54" s="24"/>
      <c r="E54" s="24"/>
      <c r="F54" s="24"/>
      <c r="G54" s="24"/>
    </row>
    <row r="55" spans="1:10" s="23" customFormat="1" ht="100.8" x14ac:dyDescent="0.3">
      <c r="A55" s="24" t="s">
        <v>159</v>
      </c>
      <c r="B55" s="38" t="s">
        <v>160</v>
      </c>
      <c r="C55" s="24"/>
      <c r="D55" s="24"/>
      <c r="E55" s="24"/>
      <c r="F55" s="24"/>
      <c r="G55" s="24"/>
    </row>
    <row r="56" spans="1:10" s="23" customFormat="1" x14ac:dyDescent="0.3">
      <c r="A56" s="24"/>
      <c r="B56" s="24"/>
      <c r="C56" s="24"/>
      <c r="D56" s="24"/>
      <c r="E56" s="24"/>
      <c r="F56" s="24"/>
      <c r="G56" s="24"/>
    </row>
    <row r="57" spans="1:10" s="23" customFormat="1" x14ac:dyDescent="0.3"/>
    <row r="58" spans="1:10" s="23" customFormat="1" ht="43.2" x14ac:dyDescent="0.3">
      <c r="A58" s="37" t="s">
        <v>161</v>
      </c>
    </row>
    <row r="59" spans="1:10" s="23" customFormat="1" x14ac:dyDescent="0.3">
      <c r="A59" s="24" t="s">
        <v>162</v>
      </c>
      <c r="B59" s="24" t="s">
        <v>163</v>
      </c>
      <c r="C59" s="24" t="s">
        <v>118</v>
      </c>
    </row>
    <row r="60" spans="1:10" s="23" customFormat="1" ht="244.8" x14ac:dyDescent="0.3">
      <c r="A60" s="38" t="s">
        <v>164</v>
      </c>
      <c r="B60" s="38" t="s">
        <v>165</v>
      </c>
      <c r="C60" s="38" t="s">
        <v>166</v>
      </c>
    </row>
    <row r="61" spans="1:10" s="23" customFormat="1" x14ac:dyDescent="0.3"/>
    <row r="62" spans="1:10" s="23" customFormat="1" x14ac:dyDescent="0.3">
      <c r="A62" s="24" t="s">
        <v>167</v>
      </c>
    </row>
    <row r="63" spans="1:10" s="23" customFormat="1" x14ac:dyDescent="0.3">
      <c r="A63" s="24" t="s">
        <v>168</v>
      </c>
      <c r="B63" s="24" t="s">
        <v>169</v>
      </c>
      <c r="C63" s="24" t="s">
        <v>170</v>
      </c>
      <c r="D63" s="24" t="s">
        <v>171</v>
      </c>
      <c r="E63" s="24" t="s">
        <v>118</v>
      </c>
    </row>
    <row r="64" spans="1:10" s="23" customFormat="1" ht="103.95" customHeight="1" x14ac:dyDescent="0.3">
      <c r="A64" s="39" t="s">
        <v>172</v>
      </c>
      <c r="B64" s="25" t="s">
        <v>173</v>
      </c>
      <c r="C64" s="38" t="s">
        <v>174</v>
      </c>
      <c r="D64" s="38" t="s">
        <v>175</v>
      </c>
      <c r="E64" s="38" t="s">
        <v>176</v>
      </c>
    </row>
    <row r="65" spans="1:6" s="23" customFormat="1" ht="284.25" customHeight="1" x14ac:dyDescent="0.3">
      <c r="A65" s="39" t="s">
        <v>177</v>
      </c>
      <c r="B65" s="25" t="s">
        <v>178</v>
      </c>
      <c r="C65" s="38" t="s">
        <v>179</v>
      </c>
      <c r="D65" s="38" t="s">
        <v>180</v>
      </c>
      <c r="E65" s="38" t="s">
        <v>181</v>
      </c>
    </row>
    <row r="66" spans="1:6" s="23" customFormat="1" ht="79.2" customHeight="1" x14ac:dyDescent="0.3">
      <c r="A66" s="39" t="s">
        <v>182</v>
      </c>
      <c r="B66" s="25" t="s">
        <v>183</v>
      </c>
      <c r="C66" s="38" t="s">
        <v>184</v>
      </c>
      <c r="D66" s="38" t="s">
        <v>185</v>
      </c>
      <c r="E66" s="38" t="s">
        <v>186</v>
      </c>
    </row>
    <row r="67" spans="1:6" s="23" customFormat="1" ht="69" customHeight="1" x14ac:dyDescent="0.3">
      <c r="A67" s="39" t="s">
        <v>187</v>
      </c>
      <c r="B67" s="25" t="s">
        <v>188</v>
      </c>
      <c r="C67" s="38" t="s">
        <v>189</v>
      </c>
      <c r="D67" s="38" t="s">
        <v>190</v>
      </c>
      <c r="E67" s="38" t="s">
        <v>191</v>
      </c>
    </row>
    <row r="68" spans="1:6" s="23" customFormat="1" ht="129.6" x14ac:dyDescent="0.3">
      <c r="A68" s="39" t="s">
        <v>192</v>
      </c>
      <c r="B68" s="25" t="s">
        <v>193</v>
      </c>
      <c r="C68" s="38" t="s">
        <v>194</v>
      </c>
      <c r="D68" s="38" t="s">
        <v>195</v>
      </c>
      <c r="E68" s="38" t="s">
        <v>191</v>
      </c>
    </row>
    <row r="69" spans="1:6" s="23" customFormat="1" ht="230.4" x14ac:dyDescent="0.3">
      <c r="A69" s="39" t="s">
        <v>196</v>
      </c>
      <c r="B69" s="25" t="s">
        <v>197</v>
      </c>
      <c r="C69" s="38" t="s">
        <v>198</v>
      </c>
      <c r="D69" s="38" t="s">
        <v>199</v>
      </c>
      <c r="E69" s="38" t="s">
        <v>200</v>
      </c>
    </row>
    <row r="70" spans="1:6" s="23" customFormat="1" ht="230.4" x14ac:dyDescent="0.3">
      <c r="A70" s="39" t="s">
        <v>201</v>
      </c>
      <c r="B70" s="25" t="s">
        <v>202</v>
      </c>
      <c r="C70" s="38" t="s">
        <v>203</v>
      </c>
      <c r="D70" s="38" t="s">
        <v>199</v>
      </c>
      <c r="E70" s="38" t="s">
        <v>204</v>
      </c>
    </row>
    <row r="71" spans="1:6" s="23" customFormat="1" x14ac:dyDescent="0.3">
      <c r="C71" s="29"/>
    </row>
    <row r="72" spans="1:6" s="23" customFormat="1" x14ac:dyDescent="0.3"/>
    <row r="73" spans="1:6" s="23" customFormat="1" x14ac:dyDescent="0.3">
      <c r="A73" s="40" t="s">
        <v>205</v>
      </c>
    </row>
    <row r="74" spans="1:6" s="23" customFormat="1" ht="28.8" x14ac:dyDescent="0.3">
      <c r="A74" s="24" t="s">
        <v>206</v>
      </c>
      <c r="B74" s="24" t="s">
        <v>207</v>
      </c>
    </row>
    <row r="75" spans="1:6" s="23" customFormat="1" ht="185.4" customHeight="1" x14ac:dyDescent="0.3">
      <c r="A75" s="38" t="s">
        <v>75</v>
      </c>
      <c r="B75" s="38" t="s">
        <v>208</v>
      </c>
      <c r="F75" s="24"/>
    </row>
  </sheetData>
  <phoneticPr fontId="11"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7EB498C-E889-47B7-A24D-E27E453CF20F}">
          <x14:formula1>
            <xm:f>Effektanalyse!$A$21:$A$25</xm:f>
          </x14:formula1>
          <xm:sqref>E44:E53</xm:sqref>
        </x14:dataValidation>
        <x14:dataValidation type="list" allowBlank="1" showInputMessage="1" showErrorMessage="1" xr:uid="{9F016BB3-DE04-4F84-9435-4096CBC05C37}">
          <x14:formula1>
            <xm:f>Effektanalyse!$C$21:$C$24</xm:f>
          </x14:formula1>
          <xm:sqref>F44:F53</xm:sqref>
        </x14:dataValidation>
        <x14:dataValidation type="list" allowBlank="1" showInputMessage="1" showErrorMessage="1" xr:uid="{22AA0226-07F9-4F45-A8EE-8D1EAEF5060A}">
          <x14:formula1>
            <xm:f>Effektanalyse!$L$21:$L$24</xm:f>
          </x14:formula1>
          <xm:sqref>D44:D53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5"/>
  <sheetViews>
    <sheetView topLeftCell="G1" zoomScale="90" zoomScaleNormal="90" workbookViewId="0">
      <pane ySplit="4" topLeftCell="A5" activePane="bottomLeft" state="frozen"/>
      <selection pane="bottomLeft" activeCell="S10" sqref="S10"/>
    </sheetView>
  </sheetViews>
  <sheetFormatPr defaultRowHeight="14.4" x14ac:dyDescent="0.3"/>
  <cols>
    <col min="1" max="1" width="22.33203125" customWidth="1"/>
    <col min="2" max="2" width="50.6640625" customWidth="1"/>
    <col min="3" max="3" width="37.88671875" customWidth="1"/>
    <col min="4" max="4" width="20.44140625" customWidth="1"/>
    <col min="5" max="5" width="22.5546875" customWidth="1"/>
    <col min="6" max="6" width="57.109375" style="42" customWidth="1"/>
    <col min="7" max="10" width="20.6640625" customWidth="1"/>
    <col min="11" max="11" width="27.44140625" customWidth="1"/>
    <col min="12" max="12" width="27.33203125" customWidth="1"/>
    <col min="13" max="13" width="29.109375" customWidth="1"/>
    <col min="14" max="14" width="23.88671875" customWidth="1"/>
    <col min="15" max="15" width="20.5546875" customWidth="1"/>
    <col min="16" max="16" width="22.5546875" customWidth="1"/>
    <col min="17" max="17" width="26.44140625" customWidth="1"/>
    <col min="18" max="18" width="20.6640625" customWidth="1"/>
    <col min="19" max="19" width="18.6640625" bestFit="1" customWidth="1"/>
  </cols>
  <sheetData>
    <row r="1" spans="1:19" x14ac:dyDescent="0.3">
      <c r="A1" s="1" t="s">
        <v>209</v>
      </c>
    </row>
    <row r="3" spans="1:19" x14ac:dyDescent="0.3">
      <c r="A3" s="60"/>
    </row>
    <row r="4" spans="1:19" x14ac:dyDescent="0.3">
      <c r="A4" s="1" t="s">
        <v>210</v>
      </c>
      <c r="B4" s="1" t="s">
        <v>211</v>
      </c>
      <c r="C4" s="1" t="s">
        <v>212</v>
      </c>
      <c r="D4" s="1" t="s">
        <v>213</v>
      </c>
      <c r="E4" s="1" t="s">
        <v>214</v>
      </c>
      <c r="F4" s="43" t="s">
        <v>215</v>
      </c>
      <c r="G4" s="121" t="s">
        <v>216</v>
      </c>
      <c r="H4" s="121"/>
      <c r="I4" s="121"/>
      <c r="J4" s="121"/>
      <c r="K4" s="3" t="s">
        <v>217</v>
      </c>
      <c r="L4" s="1" t="s">
        <v>218</v>
      </c>
      <c r="M4" s="121" t="s">
        <v>219</v>
      </c>
      <c r="N4" s="121"/>
      <c r="O4" s="121"/>
      <c r="P4" s="121"/>
      <c r="Q4" s="1" t="s">
        <v>7</v>
      </c>
      <c r="R4" s="1" t="s">
        <v>220</v>
      </c>
      <c r="S4" s="1" t="s">
        <v>221</v>
      </c>
    </row>
    <row r="5" spans="1:19" x14ac:dyDescent="0.3">
      <c r="A5" s="1" t="s">
        <v>222</v>
      </c>
      <c r="B5" s="1"/>
      <c r="C5" s="1"/>
      <c r="D5" s="1" t="str">
        <f>IF(ISTEXT(F6),"(NB! Velg tiltakskategori under)","")</f>
        <v>(NB! Velg tiltakskategori under)</v>
      </c>
      <c r="E5" s="1" t="s">
        <v>223</v>
      </c>
      <c r="F5" s="43" t="s">
        <v>223</v>
      </c>
      <c r="G5" s="121" t="s">
        <v>224</v>
      </c>
      <c r="H5" s="121"/>
      <c r="I5" s="121"/>
      <c r="J5" s="121"/>
      <c r="K5" s="1" t="s">
        <v>225</v>
      </c>
      <c r="L5" s="1" t="s">
        <v>223</v>
      </c>
      <c r="M5" s="7" t="s">
        <v>226</v>
      </c>
      <c r="N5" s="1" t="s">
        <v>227</v>
      </c>
      <c r="O5" s="1" t="s">
        <v>228</v>
      </c>
      <c r="P5" s="1" t="s">
        <v>229</v>
      </c>
    </row>
    <row r="6" spans="1:19" ht="108" customHeight="1" x14ac:dyDescent="0.3">
      <c r="A6" s="1" t="s">
        <v>230</v>
      </c>
      <c r="B6" s="41" t="s">
        <v>231</v>
      </c>
      <c r="C6" s="41" t="s">
        <v>232</v>
      </c>
      <c r="D6" s="6" t="s">
        <v>233</v>
      </c>
      <c r="E6" s="6">
        <v>2</v>
      </c>
      <c r="F6" s="44" t="s">
        <v>234</v>
      </c>
      <c r="G6" s="51" t="s">
        <v>235</v>
      </c>
      <c r="H6" s="51" t="s">
        <v>236</v>
      </c>
      <c r="I6" s="51" t="s">
        <v>237</v>
      </c>
      <c r="J6" s="51" t="s">
        <v>238</v>
      </c>
      <c r="K6" s="9" t="s">
        <v>239</v>
      </c>
      <c r="L6" s="5" t="s">
        <v>240</v>
      </c>
      <c r="M6" s="5" t="s">
        <v>241</v>
      </c>
      <c r="N6" s="5" t="s">
        <v>241</v>
      </c>
      <c r="O6" s="5" t="s">
        <v>241</v>
      </c>
      <c r="P6" s="5"/>
      <c r="Q6" s="44" t="s">
        <v>242</v>
      </c>
      <c r="R6" s="66">
        <v>21900000</v>
      </c>
      <c r="S6" s="65" t="s">
        <v>243</v>
      </c>
    </row>
    <row r="7" spans="1:19" ht="87" customHeight="1" x14ac:dyDescent="0.3">
      <c r="A7" s="1" t="s">
        <v>244</v>
      </c>
      <c r="B7" s="41" t="s">
        <v>245</v>
      </c>
      <c r="C7" s="41" t="s">
        <v>246</v>
      </c>
      <c r="D7" s="6" t="s">
        <v>247</v>
      </c>
      <c r="E7" s="6">
        <v>2</v>
      </c>
      <c r="F7" s="44" t="s">
        <v>248</v>
      </c>
      <c r="G7" s="51" t="s">
        <v>235</v>
      </c>
      <c r="H7" s="51" t="s">
        <v>249</v>
      </c>
      <c r="I7" s="51" t="s">
        <v>250</v>
      </c>
      <c r="J7" s="51" t="s">
        <v>251</v>
      </c>
      <c r="K7" s="9" t="s">
        <v>239</v>
      </c>
      <c r="L7" s="5" t="s">
        <v>252</v>
      </c>
      <c r="M7" s="5" t="s">
        <v>241</v>
      </c>
      <c r="N7" s="5" t="s">
        <v>241</v>
      </c>
      <c r="O7" s="5" t="s">
        <v>241</v>
      </c>
      <c r="P7" s="5"/>
      <c r="Q7" s="44" t="s">
        <v>253</v>
      </c>
      <c r="R7" s="66">
        <v>814700000</v>
      </c>
      <c r="S7" s="65" t="s">
        <v>254</v>
      </c>
    </row>
    <row r="8" spans="1:19" ht="57.75" customHeight="1" x14ac:dyDescent="0.3">
      <c r="A8" s="1" t="s">
        <v>255</v>
      </c>
      <c r="B8" s="41" t="s">
        <v>256</v>
      </c>
      <c r="C8" s="41" t="s">
        <v>246</v>
      </c>
      <c r="D8" s="6" t="s">
        <v>257</v>
      </c>
      <c r="E8" s="6">
        <v>2</v>
      </c>
      <c r="F8" s="44" t="s">
        <v>258</v>
      </c>
      <c r="G8" s="51" t="s">
        <v>259</v>
      </c>
      <c r="H8" s="51" t="s">
        <v>260</v>
      </c>
      <c r="I8" s="51" t="s">
        <v>261</v>
      </c>
      <c r="J8" s="64" t="s">
        <v>262</v>
      </c>
      <c r="K8" s="9" t="s">
        <v>239</v>
      </c>
      <c r="L8" s="5" t="s">
        <v>263</v>
      </c>
      <c r="M8" s="5" t="s">
        <v>241</v>
      </c>
      <c r="N8" s="5" t="s">
        <v>241</v>
      </c>
      <c r="O8" s="5" t="s">
        <v>241</v>
      </c>
      <c r="P8" s="5"/>
      <c r="Q8" s="44" t="s">
        <v>264</v>
      </c>
      <c r="R8" s="66">
        <v>72100000</v>
      </c>
      <c r="S8" s="65" t="s">
        <v>265</v>
      </c>
    </row>
    <row r="9" spans="1:19" ht="88.95" customHeight="1" x14ac:dyDescent="0.3">
      <c r="A9" s="1" t="s">
        <v>266</v>
      </c>
      <c r="B9" s="41" t="s">
        <v>267</v>
      </c>
      <c r="C9" s="41" t="s">
        <v>232</v>
      </c>
      <c r="D9" s="6" t="s">
        <v>268</v>
      </c>
      <c r="E9" s="6">
        <v>3</v>
      </c>
      <c r="F9" s="44" t="s">
        <v>269</v>
      </c>
      <c r="G9" s="51" t="s">
        <v>270</v>
      </c>
      <c r="H9" s="51" t="s">
        <v>271</v>
      </c>
      <c r="I9" s="51" t="s">
        <v>272</v>
      </c>
      <c r="J9" s="51" t="str">
        <f>IF(ISNUMBER(SEARCH(Tiltaksanalyse!$A$96,$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$107,Tiltaksanalyse!$D9)),Tiltaksanalyse!F$107,IF(ISNUMBER(SEARCH(Tiltaksanalyse!$A$108,Tiltaksanalyse!$D9)),Tiltaksanalyse!F$108,IF(ISNUMBER(SEARCH(Tiltaksanalyse!$A$109,Tiltaksanalyse!$D9)),Tiltaksanalyse!F$109,IF(ISNUMBER(SEARCH(Tiltaksanalyse!$A$111,Tiltaksanalyse!$D9)),Tiltaksanalyse!F$110,"")))))))))))))))</f>
        <v>Evt. andel totalt areal som bevares</v>
      </c>
      <c r="K9" s="9" t="s">
        <v>273</v>
      </c>
      <c r="L9" s="5" t="s">
        <v>274</v>
      </c>
      <c r="M9" s="5" t="s">
        <v>241</v>
      </c>
      <c r="N9" s="5" t="s">
        <v>241</v>
      </c>
      <c r="O9" s="5" t="s">
        <v>241</v>
      </c>
      <c r="P9" s="5"/>
      <c r="Q9" s="44" t="s">
        <v>275</v>
      </c>
      <c r="R9" s="66" t="s">
        <v>276</v>
      </c>
      <c r="S9" s="65" t="s">
        <v>254</v>
      </c>
    </row>
    <row r="10" spans="1:19" ht="60" customHeight="1" x14ac:dyDescent="0.3">
      <c r="A10" s="54" t="s">
        <v>277</v>
      </c>
      <c r="B10" s="41" t="s">
        <v>278</v>
      </c>
      <c r="C10" s="41" t="s">
        <v>232</v>
      </c>
      <c r="D10" s="6" t="s">
        <v>278</v>
      </c>
      <c r="E10" s="6">
        <v>5</v>
      </c>
      <c r="F10" s="44" t="s">
        <v>279</v>
      </c>
      <c r="G10" s="51" t="s">
        <v>280</v>
      </c>
      <c r="H10" s="51" t="s">
        <v>281</v>
      </c>
      <c r="I10" s="51" t="s">
        <v>282</v>
      </c>
      <c r="J10" s="51" t="s">
        <v>283</v>
      </c>
      <c r="K10" s="9" t="s">
        <v>239</v>
      </c>
      <c r="L10" s="5" t="s">
        <v>284</v>
      </c>
      <c r="M10" s="5" t="s">
        <v>241</v>
      </c>
      <c r="N10" s="5" t="s">
        <v>241</v>
      </c>
      <c r="O10" s="5" t="s">
        <v>241</v>
      </c>
      <c r="P10" s="5"/>
      <c r="Q10" s="44" t="s">
        <v>285</v>
      </c>
      <c r="R10" s="66">
        <v>2400000</v>
      </c>
      <c r="S10" s="65" t="s">
        <v>265</v>
      </c>
    </row>
    <row r="11" spans="1:19" ht="175.5" customHeight="1" x14ac:dyDescent="0.3">
      <c r="A11" s="1" t="s">
        <v>286</v>
      </c>
      <c r="B11" s="6" t="s">
        <v>287</v>
      </c>
      <c r="C11" s="6" t="s">
        <v>232</v>
      </c>
      <c r="D11" s="6" t="s">
        <v>288</v>
      </c>
      <c r="E11" s="6">
        <v>6</v>
      </c>
      <c r="F11" s="44" t="s">
        <v>289</v>
      </c>
      <c r="G11" s="51" t="s">
        <v>290</v>
      </c>
      <c r="H11" s="8" t="str">
        <f>IF(ISNUMBER(SEARCH(Tiltaksanalyse!$A$96,$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$107,Tiltaksanalyse!$D11)),Tiltaksanalyse!D$107,IF(ISNUMBER(SEARCH(Tiltaksanalyse!$A$108,Tiltaksanalyse!$D11)),Tiltaksanalyse!D$108,IF(ISNUMBER(SEARCH(Tiltaksanalyse!$A$109,Tiltaksanalyse!$D11)),Tiltaksanalyse!D$109,IF(ISNUMBER(SEARCH(Tiltaksanalyse!$A$111,Tiltaksanalyse!$D11)),Tiltaksanalyse!D$110,"")))))))))))))))</f>
        <v xml:space="preserve"> </v>
      </c>
      <c r="I11" s="8" t="str">
        <f>IF(ISNUMBER(SEARCH(Tiltaksanalyse!$A$96,$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$107,Tiltaksanalyse!$D11)),Tiltaksanalyse!E$107,IF(ISNUMBER(SEARCH(Tiltaksanalyse!$A$108,Tiltaksanalyse!$D11)),Tiltaksanalyse!E$108,IF(ISNUMBER(SEARCH(Tiltaksanalyse!$A$109,Tiltaksanalyse!$D11)),Tiltaksanalyse!E$109,IF(ISNUMBER(SEARCH(Tiltaksanalyse!$A$111,Tiltaksanalyse!$D11)),Tiltaksanalyse!E$110,"")))))))))))))))</f>
        <v xml:space="preserve"> </v>
      </c>
      <c r="J11" s="51" t="s">
        <v>291</v>
      </c>
      <c r="K11" s="9" t="s">
        <v>273</v>
      </c>
      <c r="L11" s="5" t="s">
        <v>292</v>
      </c>
      <c r="M11" s="5" t="s">
        <v>241</v>
      </c>
      <c r="N11" s="5" t="s">
        <v>241</v>
      </c>
      <c r="O11" s="5" t="s">
        <v>241</v>
      </c>
      <c r="P11" s="5" t="s">
        <v>241</v>
      </c>
      <c r="Q11" s="44" t="s">
        <v>293</v>
      </c>
      <c r="R11" s="66" t="s">
        <v>294</v>
      </c>
      <c r="S11" s="65"/>
    </row>
    <row r="12" spans="1:19" ht="60" customHeight="1" x14ac:dyDescent="0.3">
      <c r="A12" s="1" t="s">
        <v>295</v>
      </c>
      <c r="B12" s="6" t="s">
        <v>296</v>
      </c>
      <c r="C12" s="6" t="s">
        <v>232</v>
      </c>
      <c r="D12" s="6" t="s">
        <v>288</v>
      </c>
      <c r="E12" s="6">
        <v>9</v>
      </c>
      <c r="F12" s="44" t="s">
        <v>297</v>
      </c>
      <c r="G12" s="51" t="s">
        <v>298</v>
      </c>
      <c r="H12" s="51" t="str">
        <f>IF(ISNUMBER(SEARCH(Tiltaksanalyse!$A$96,$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$107,Tiltaksanalyse!$D12)),Tiltaksanalyse!D$107,IF(ISNUMBER(SEARCH(Tiltaksanalyse!$A$108,Tiltaksanalyse!$D12)),Tiltaksanalyse!D$108,IF(ISNUMBER(SEARCH(Tiltaksanalyse!$A$109,Tiltaksanalyse!$D12)),Tiltaksanalyse!D$109,IF(ISNUMBER(SEARCH(Tiltaksanalyse!$A$111,Tiltaksanalyse!$D12)),Tiltaksanalyse!D$110,"")))))))))))))))</f>
        <v xml:space="preserve"> </v>
      </c>
      <c r="I12" s="51" t="str">
        <f>IF(ISNUMBER(SEARCH(Tiltaksanalyse!$A$96,$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$107,Tiltaksanalyse!$D12)),Tiltaksanalyse!E$107,IF(ISNUMBER(SEARCH(Tiltaksanalyse!$A$108,Tiltaksanalyse!$D12)),Tiltaksanalyse!E$108,IF(ISNUMBER(SEARCH(Tiltaksanalyse!$A$109,Tiltaksanalyse!$D12)),Tiltaksanalyse!E$109,IF(ISNUMBER(SEARCH(Tiltaksanalyse!$A$111,Tiltaksanalyse!$D12)),Tiltaksanalyse!E$110,"")))))))))))))))</f>
        <v xml:space="preserve"> </v>
      </c>
      <c r="J12" s="51" t="s">
        <v>299</v>
      </c>
      <c r="K12" s="9" t="s">
        <v>273</v>
      </c>
      <c r="L12" s="5" t="s">
        <v>300</v>
      </c>
      <c r="M12" s="5" t="s">
        <v>241</v>
      </c>
      <c r="N12" s="5" t="s">
        <v>241</v>
      </c>
      <c r="O12" s="5" t="s">
        <v>241</v>
      </c>
      <c r="P12" s="5"/>
      <c r="Q12" s="44" t="s">
        <v>301</v>
      </c>
      <c r="R12" s="66">
        <v>210000</v>
      </c>
      <c r="S12" s="65" t="s">
        <v>265</v>
      </c>
    </row>
    <row r="13" spans="1:19" ht="60" customHeight="1" x14ac:dyDescent="0.3">
      <c r="A13" s="1" t="s">
        <v>302</v>
      </c>
      <c r="B13" s="6" t="s">
        <v>303</v>
      </c>
      <c r="C13" s="6" t="s">
        <v>304</v>
      </c>
      <c r="D13" s="6" t="s">
        <v>257</v>
      </c>
      <c r="E13" s="6">
        <v>3</v>
      </c>
      <c r="F13" s="44" t="s">
        <v>305</v>
      </c>
      <c r="G13" s="51" t="s">
        <v>306</v>
      </c>
      <c r="H13" s="51" t="s">
        <v>307</v>
      </c>
      <c r="I13" s="51" t="s">
        <v>308</v>
      </c>
      <c r="J13" s="51" t="str">
        <f>IF(ISNUMBER(SEARCH(Tiltaksanalyse!$A$96,$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$107,Tiltaksanalyse!$D13)),Tiltaksanalyse!F$107,IF(ISNUMBER(SEARCH(Tiltaksanalyse!$A$108,Tiltaksanalyse!$D13)),Tiltaksanalyse!F$108,IF(ISNUMBER(SEARCH(Tiltaksanalyse!$A$109,Tiltaksanalyse!$D13)),Tiltaksanalyse!F$109,IF(ISNUMBER(SEARCH(Tiltaksanalyse!$A$111,Tiltaksanalyse!$D13)),Tiltaksanalyse!F$110,"")))))))))))))))</f>
        <v xml:space="preserve"> </v>
      </c>
      <c r="K13" s="9" t="s">
        <v>273</v>
      </c>
      <c r="L13" s="5" t="s">
        <v>309</v>
      </c>
      <c r="M13" s="5" t="s">
        <v>241</v>
      </c>
      <c r="N13" s="5" t="s">
        <v>241</v>
      </c>
      <c r="O13" s="5" t="s">
        <v>241</v>
      </c>
      <c r="P13" s="5"/>
      <c r="Q13" s="44" t="s">
        <v>310</v>
      </c>
      <c r="R13" s="66">
        <v>100000</v>
      </c>
      <c r="S13" s="65" t="s">
        <v>265</v>
      </c>
    </row>
    <row r="14" spans="1:19" x14ac:dyDescent="0.3">
      <c r="A14" s="1"/>
    </row>
    <row r="15" spans="1:19" x14ac:dyDescent="0.3">
      <c r="A15" s="1" t="s">
        <v>311</v>
      </c>
      <c r="B15" t="s">
        <v>312</v>
      </c>
    </row>
    <row r="16" spans="1:19" ht="43.2" x14ac:dyDescent="0.3">
      <c r="A16" s="1" t="s">
        <v>313</v>
      </c>
      <c r="B16" s="6" t="s">
        <v>314</v>
      </c>
      <c r="C16" s="6" t="s">
        <v>232</v>
      </c>
      <c r="D16" s="6" t="s">
        <v>247</v>
      </c>
      <c r="E16" s="6">
        <v>2</v>
      </c>
      <c r="F16" s="44" t="s">
        <v>315</v>
      </c>
      <c r="G16" s="4"/>
      <c r="H16" s="4"/>
      <c r="I16" s="4"/>
      <c r="J16" s="4"/>
      <c r="K16" s="4"/>
      <c r="L16" s="5" t="s">
        <v>316</v>
      </c>
      <c r="M16" s="5"/>
      <c r="N16" s="5"/>
      <c r="O16" s="5"/>
      <c r="P16" s="5"/>
      <c r="Q16" s="5" t="s">
        <v>317</v>
      </c>
      <c r="R16" s="4"/>
    </row>
    <row r="17" spans="1:18" ht="57.6" x14ac:dyDescent="0.3">
      <c r="A17" s="1" t="s">
        <v>318</v>
      </c>
      <c r="B17" s="6" t="s">
        <v>319</v>
      </c>
      <c r="C17" s="6" t="s">
        <v>320</v>
      </c>
      <c r="D17" s="6" t="s">
        <v>288</v>
      </c>
      <c r="E17" s="6"/>
      <c r="F17" s="44" t="s">
        <v>321</v>
      </c>
      <c r="G17" s="4"/>
      <c r="H17" s="4"/>
      <c r="I17" s="4"/>
      <c r="J17" s="4"/>
      <c r="K17" s="4"/>
      <c r="L17" s="5" t="s">
        <v>316</v>
      </c>
      <c r="M17" s="5"/>
      <c r="N17" s="5"/>
      <c r="O17" s="5"/>
      <c r="P17" s="5"/>
      <c r="Q17" s="5" t="s">
        <v>322</v>
      </c>
      <c r="R17" s="4"/>
    </row>
    <row r="18" spans="1:18" ht="115.2" x14ac:dyDescent="0.3">
      <c r="A18" s="54" t="s">
        <v>323</v>
      </c>
      <c r="B18" s="6" t="s">
        <v>324</v>
      </c>
      <c r="C18" s="6" t="s">
        <v>232</v>
      </c>
      <c r="D18" s="6" t="s">
        <v>233</v>
      </c>
      <c r="E18" s="6">
        <v>2</v>
      </c>
      <c r="F18" s="44" t="s">
        <v>325</v>
      </c>
      <c r="G18" s="4"/>
      <c r="H18" s="4"/>
      <c r="I18" s="4"/>
      <c r="J18" s="4"/>
      <c r="K18" s="4"/>
      <c r="L18" s="5"/>
      <c r="M18" s="5"/>
      <c r="N18" s="5"/>
      <c r="O18" s="5"/>
      <c r="P18" s="5"/>
      <c r="Q18" s="5"/>
      <c r="R18" s="4"/>
    </row>
    <row r="19" spans="1:18" ht="57.6" x14ac:dyDescent="0.3">
      <c r="A19" s="54" t="s">
        <v>326</v>
      </c>
      <c r="B19" s="6" t="s">
        <v>327</v>
      </c>
      <c r="C19" s="6" t="s">
        <v>246</v>
      </c>
      <c r="D19" s="6" t="s">
        <v>245</v>
      </c>
      <c r="E19" s="6">
        <v>2</v>
      </c>
      <c r="F19" s="44" t="s">
        <v>328</v>
      </c>
      <c r="G19" s="4"/>
      <c r="H19" s="4"/>
      <c r="I19" s="4"/>
      <c r="J19" s="4"/>
      <c r="K19" s="4"/>
      <c r="L19" s="5"/>
      <c r="M19" s="5"/>
      <c r="N19" s="5"/>
      <c r="O19" s="5"/>
      <c r="P19" s="5"/>
      <c r="Q19" s="5"/>
      <c r="R19" s="4"/>
    </row>
    <row r="20" spans="1:18" ht="100.8" x14ac:dyDescent="0.3">
      <c r="A20" s="54" t="s">
        <v>329</v>
      </c>
      <c r="B20" s="6" t="s">
        <v>330</v>
      </c>
      <c r="C20" s="6" t="s">
        <v>246</v>
      </c>
      <c r="D20" s="6" t="s">
        <v>331</v>
      </c>
      <c r="E20" s="6">
        <v>2</v>
      </c>
      <c r="F20" s="44" t="s">
        <v>332</v>
      </c>
      <c r="G20" s="4"/>
      <c r="H20" s="4"/>
      <c r="I20" s="4"/>
      <c r="J20" s="4"/>
      <c r="K20" s="4"/>
      <c r="L20" s="5"/>
      <c r="M20" s="5"/>
      <c r="N20" s="5"/>
      <c r="O20" s="5"/>
      <c r="P20" s="5"/>
      <c r="Q20" s="5"/>
      <c r="R20" s="4"/>
    </row>
    <row r="21" spans="1:18" ht="72" x14ac:dyDescent="0.3">
      <c r="A21" s="54" t="s">
        <v>333</v>
      </c>
      <c r="B21" s="6" t="s">
        <v>334</v>
      </c>
      <c r="C21" s="6" t="s">
        <v>232</v>
      </c>
      <c r="D21" s="6" t="s">
        <v>278</v>
      </c>
      <c r="E21" s="6">
        <v>5</v>
      </c>
      <c r="F21" s="44" t="s">
        <v>335</v>
      </c>
      <c r="G21" s="4"/>
      <c r="H21" s="4"/>
      <c r="I21" s="4"/>
      <c r="J21" s="4"/>
      <c r="K21" s="4"/>
      <c r="L21" s="5"/>
      <c r="M21" s="5"/>
      <c r="N21" s="5"/>
      <c r="O21" s="5"/>
      <c r="P21" s="5"/>
      <c r="Q21" s="5"/>
      <c r="R21" s="4"/>
    </row>
    <row r="22" spans="1:18" ht="28.8" x14ac:dyDescent="0.3">
      <c r="A22" s="54" t="s">
        <v>336</v>
      </c>
      <c r="B22" s="6" t="s">
        <v>337</v>
      </c>
      <c r="C22" s="6" t="s">
        <v>232</v>
      </c>
      <c r="D22" s="6" t="s">
        <v>288</v>
      </c>
      <c r="E22" s="6"/>
      <c r="F22" s="44" t="s">
        <v>338</v>
      </c>
      <c r="G22" s="4"/>
      <c r="H22" s="4"/>
      <c r="I22" s="4"/>
      <c r="J22" s="4"/>
      <c r="K22" s="4"/>
      <c r="L22" s="5"/>
      <c r="M22" s="5"/>
      <c r="N22" s="5"/>
      <c r="O22" s="5"/>
      <c r="P22" s="5"/>
      <c r="Q22" s="5"/>
      <c r="R22" s="4"/>
    </row>
    <row r="23" spans="1:18" s="55" customFormat="1" x14ac:dyDescent="0.3">
      <c r="A23" s="54"/>
      <c r="F23" s="56"/>
      <c r="J23" s="54"/>
      <c r="K23" s="54"/>
      <c r="L23" s="54"/>
      <c r="M23" s="54"/>
      <c r="P23" s="54"/>
      <c r="Q23" s="54"/>
    </row>
    <row r="24" spans="1:18" ht="72" x14ac:dyDescent="0.3">
      <c r="A24" s="1"/>
      <c r="E24" s="45" t="s">
        <v>339</v>
      </c>
    </row>
    <row r="25" spans="1:18" ht="28.8" x14ac:dyDescent="0.3">
      <c r="A25" s="1" t="s">
        <v>209</v>
      </c>
      <c r="B25" s="1" t="s">
        <v>340</v>
      </c>
      <c r="C25" s="1"/>
      <c r="D25" s="1"/>
      <c r="E25" s="43" t="s">
        <v>341</v>
      </c>
      <c r="H25" s="3" t="s">
        <v>342</v>
      </c>
    </row>
    <row r="26" spans="1:18" ht="15" customHeight="1" x14ac:dyDescent="0.3">
      <c r="A26" s="1"/>
      <c r="B26" s="1" t="s">
        <v>343</v>
      </c>
      <c r="C26" s="1" t="s">
        <v>344</v>
      </c>
      <c r="D26" s="1" t="s">
        <v>345</v>
      </c>
      <c r="E26" s="43" t="s">
        <v>343</v>
      </c>
      <c r="F26" s="1" t="s">
        <v>344</v>
      </c>
      <c r="G26" s="1" t="s">
        <v>345</v>
      </c>
    </row>
    <row r="27" spans="1:18" ht="15" customHeight="1" x14ac:dyDescent="0.3">
      <c r="A27" s="54" t="s">
        <v>346</v>
      </c>
      <c r="B27" s="1" t="s">
        <v>347</v>
      </c>
      <c r="C27" s="1" t="s">
        <v>348</v>
      </c>
      <c r="D27" s="1" t="s">
        <v>349</v>
      </c>
      <c r="E27" s="43" t="s">
        <v>347</v>
      </c>
      <c r="F27" s="43" t="s">
        <v>348</v>
      </c>
      <c r="G27" s="1" t="s">
        <v>349</v>
      </c>
    </row>
    <row r="28" spans="1:18" ht="15" customHeight="1" x14ac:dyDescent="0.3">
      <c r="A28" s="1" t="s">
        <v>350</v>
      </c>
      <c r="B28" s="6" t="s">
        <v>351</v>
      </c>
      <c r="C28" s="6"/>
      <c r="D28" s="6" t="s">
        <v>351</v>
      </c>
      <c r="E28" s="44" t="s">
        <v>352</v>
      </c>
      <c r="F28" s="6"/>
      <c r="G28" s="44" t="s">
        <v>352</v>
      </c>
      <c r="H28" s="6" t="s">
        <v>353</v>
      </c>
    </row>
    <row r="29" spans="1:18" ht="15" customHeight="1" x14ac:dyDescent="0.3">
      <c r="A29" s="1" t="s">
        <v>354</v>
      </c>
      <c r="B29" s="6" t="s">
        <v>351</v>
      </c>
      <c r="C29" s="6"/>
      <c r="D29" s="6" t="s">
        <v>351</v>
      </c>
      <c r="E29" s="44" t="s">
        <v>352</v>
      </c>
      <c r="F29" s="6"/>
      <c r="G29" s="44" t="s">
        <v>352</v>
      </c>
      <c r="H29" s="6" t="s">
        <v>353</v>
      </c>
    </row>
    <row r="30" spans="1:18" s="2" customFormat="1" ht="15" customHeight="1" x14ac:dyDescent="0.3">
      <c r="A30" s="57" t="s">
        <v>355</v>
      </c>
      <c r="B30" s="58" t="s">
        <v>351</v>
      </c>
      <c r="C30" s="58"/>
      <c r="D30" s="58" t="s">
        <v>351</v>
      </c>
      <c r="E30" s="59" t="s">
        <v>273</v>
      </c>
      <c r="F30" s="58"/>
      <c r="G30" s="58" t="s">
        <v>273</v>
      </c>
      <c r="H30" s="58" t="s">
        <v>353</v>
      </c>
    </row>
    <row r="31" spans="1:18" s="2" customFormat="1" ht="15" customHeight="1" x14ac:dyDescent="0.3">
      <c r="A31" s="57" t="s">
        <v>356</v>
      </c>
      <c r="B31" s="58" t="s">
        <v>351</v>
      </c>
      <c r="C31" s="58" t="s">
        <v>351</v>
      </c>
      <c r="D31" s="58"/>
      <c r="E31" s="59" t="s">
        <v>273</v>
      </c>
      <c r="F31" s="58" t="s">
        <v>273</v>
      </c>
      <c r="G31" s="58"/>
      <c r="H31" s="58" t="s">
        <v>357</v>
      </c>
    </row>
    <row r="32" spans="1:18" s="2" customFormat="1" ht="15" customHeight="1" x14ac:dyDescent="0.3">
      <c r="A32" s="57" t="s">
        <v>358</v>
      </c>
      <c r="B32" s="58"/>
      <c r="C32" s="58"/>
      <c r="D32" s="58" t="s">
        <v>351</v>
      </c>
      <c r="E32" s="59"/>
      <c r="F32" s="58"/>
      <c r="G32" s="58" t="s">
        <v>273</v>
      </c>
      <c r="H32" s="58" t="s">
        <v>357</v>
      </c>
    </row>
    <row r="33" spans="1:9" s="2" customFormat="1" ht="15" customHeight="1" x14ac:dyDescent="0.3">
      <c r="A33" s="57" t="s">
        <v>359</v>
      </c>
      <c r="B33" s="58"/>
      <c r="C33" s="58" t="s">
        <v>351</v>
      </c>
      <c r="D33" s="58" t="s">
        <v>351</v>
      </c>
      <c r="E33" s="59"/>
      <c r="F33" s="58" t="s">
        <v>273</v>
      </c>
      <c r="G33" s="58" t="s">
        <v>273</v>
      </c>
      <c r="H33" s="58" t="s">
        <v>357</v>
      </c>
    </row>
    <row r="34" spans="1:9" s="2" customFormat="1" ht="15" customHeight="1" x14ac:dyDescent="0.3">
      <c r="A34" s="57" t="s">
        <v>360</v>
      </c>
      <c r="B34" s="58" t="s">
        <v>351</v>
      </c>
      <c r="C34" s="58"/>
      <c r="D34" s="58" t="s">
        <v>351</v>
      </c>
      <c r="E34" s="59" t="s">
        <v>361</v>
      </c>
      <c r="F34" s="58"/>
      <c r="G34" s="58" t="s">
        <v>361</v>
      </c>
      <c r="H34" s="58" t="s">
        <v>357</v>
      </c>
    </row>
    <row r="35" spans="1:9" s="2" customFormat="1" ht="15" customHeight="1" x14ac:dyDescent="0.3">
      <c r="A35" s="57" t="s">
        <v>362</v>
      </c>
      <c r="B35" s="58" t="s">
        <v>351</v>
      </c>
      <c r="C35" s="58"/>
      <c r="D35" s="58"/>
      <c r="E35" s="59" t="s">
        <v>361</v>
      </c>
      <c r="F35" s="58"/>
      <c r="G35" s="58"/>
      <c r="H35" s="58" t="s">
        <v>357</v>
      </c>
    </row>
    <row r="36" spans="1:9" x14ac:dyDescent="0.3">
      <c r="I36" s="42"/>
    </row>
    <row r="37" spans="1:9" ht="28.8" x14ac:dyDescent="0.3">
      <c r="F37" s="45" t="s">
        <v>363</v>
      </c>
    </row>
    <row r="38" spans="1:9" x14ac:dyDescent="0.3">
      <c r="A38" s="3"/>
      <c r="B38" s="3" t="s">
        <v>210</v>
      </c>
      <c r="C38" s="3"/>
      <c r="D38" s="3"/>
      <c r="E38" s="3"/>
      <c r="F38" s="46" t="s">
        <v>341</v>
      </c>
      <c r="G38" s="3" t="s">
        <v>364</v>
      </c>
      <c r="H38" s="3" t="s">
        <v>365</v>
      </c>
      <c r="I38" s="3" t="s">
        <v>118</v>
      </c>
    </row>
    <row r="39" spans="1:9" x14ac:dyDescent="0.3">
      <c r="A39" s="7" t="s">
        <v>366</v>
      </c>
      <c r="B39" s="67" t="s">
        <v>230</v>
      </c>
      <c r="C39" s="67" t="s">
        <v>244</v>
      </c>
      <c r="D39" s="67" t="s">
        <v>255</v>
      </c>
      <c r="E39" s="67"/>
      <c r="F39" s="67" t="s">
        <v>367</v>
      </c>
      <c r="G39" s="68">
        <f>SUM(R6:R8)</f>
        <v>908700000</v>
      </c>
      <c r="H39" s="68" t="str">
        <f>S7</f>
        <v>Svært usikker (0-25%)</v>
      </c>
      <c r="I39" s="6"/>
    </row>
    <row r="40" spans="1:9" x14ac:dyDescent="0.3">
      <c r="A40" s="7" t="s">
        <v>368</v>
      </c>
      <c r="B40" s="67" t="s">
        <v>230</v>
      </c>
      <c r="C40" s="67" t="s">
        <v>255</v>
      </c>
      <c r="D40" s="67"/>
      <c r="E40" s="67"/>
      <c r="F40" s="69" t="s">
        <v>369</v>
      </c>
      <c r="G40" s="68">
        <f>R6+R8</f>
        <v>94000000</v>
      </c>
      <c r="H40" s="68" t="str">
        <f>S8</f>
        <v>Ganske usikker (25-50%)</v>
      </c>
      <c r="I40" s="6"/>
    </row>
    <row r="41" spans="1:9" x14ac:dyDescent="0.3">
      <c r="A41" s="7" t="s">
        <v>370</v>
      </c>
      <c r="B41" s="67" t="s">
        <v>230</v>
      </c>
      <c r="C41" s="67" t="s">
        <v>244</v>
      </c>
      <c r="D41" s="67"/>
      <c r="E41" s="67"/>
      <c r="F41" s="69" t="s">
        <v>369</v>
      </c>
      <c r="G41" s="68">
        <f>SUM(R6:R7)</f>
        <v>836600000</v>
      </c>
      <c r="H41" s="68" t="str">
        <f>S7</f>
        <v>Svært usikker (0-25%)</v>
      </c>
      <c r="I41" s="6"/>
    </row>
    <row r="42" spans="1:9" ht="28.8" x14ac:dyDescent="0.3">
      <c r="A42" s="7" t="s">
        <v>371</v>
      </c>
      <c r="B42" s="67" t="s">
        <v>230</v>
      </c>
      <c r="C42" s="67" t="s">
        <v>244</v>
      </c>
      <c r="D42" s="67" t="s">
        <v>255</v>
      </c>
      <c r="E42" s="67" t="s">
        <v>266</v>
      </c>
      <c r="F42" s="69" t="s">
        <v>367</v>
      </c>
      <c r="G42" s="69" t="s">
        <v>372</v>
      </c>
      <c r="H42" s="68" t="str">
        <f>S9</f>
        <v>Svært usikker (0-25%)</v>
      </c>
      <c r="I42" s="6"/>
    </row>
    <row r="44" spans="1:9" x14ac:dyDescent="0.3">
      <c r="A44" s="1"/>
    </row>
    <row r="45" spans="1:9" x14ac:dyDescent="0.3">
      <c r="A45" s="1"/>
      <c r="F45" s="45"/>
    </row>
    <row r="46" spans="1:9" x14ac:dyDescent="0.3">
      <c r="A46" s="1"/>
      <c r="F46" s="45"/>
    </row>
    <row r="47" spans="1:9" x14ac:dyDescent="0.3">
      <c r="A47" s="1"/>
      <c r="E47" s="2" t="s">
        <v>373</v>
      </c>
    </row>
    <row r="48" spans="1:9" x14ac:dyDescent="0.3">
      <c r="A48" s="1" t="s">
        <v>374</v>
      </c>
      <c r="E48" s="2" t="s">
        <v>375</v>
      </c>
    </row>
    <row r="49" spans="1:6" x14ac:dyDescent="0.3">
      <c r="A49" s="1" t="s">
        <v>376</v>
      </c>
      <c r="B49" s="1" t="s">
        <v>377</v>
      </c>
      <c r="C49" s="1" t="s">
        <v>378</v>
      </c>
      <c r="D49" s="1" t="s">
        <v>379</v>
      </c>
      <c r="E49" s="1" t="s">
        <v>380</v>
      </c>
      <c r="F49" s="43" t="s">
        <v>7</v>
      </c>
    </row>
    <row r="50" spans="1:6" x14ac:dyDescent="0.3">
      <c r="A50" s="1" t="s">
        <v>381</v>
      </c>
      <c r="B50" s="6"/>
      <c r="C50" s="6"/>
      <c r="D50" s="6"/>
      <c r="E50" s="6"/>
      <c r="F50" s="44"/>
    </row>
    <row r="51" spans="1:6" x14ac:dyDescent="0.3">
      <c r="A51" s="1" t="s">
        <v>382</v>
      </c>
      <c r="B51" s="6"/>
      <c r="C51" s="6"/>
      <c r="D51" s="6"/>
      <c r="E51" s="6"/>
      <c r="F51" s="44"/>
    </row>
    <row r="58" spans="1:6" x14ac:dyDescent="0.3">
      <c r="A58" s="1" t="s">
        <v>383</v>
      </c>
    </row>
    <row r="59" spans="1:6" x14ac:dyDescent="0.3">
      <c r="A59" s="54" t="s">
        <v>384</v>
      </c>
      <c r="B59" s="6" t="s">
        <v>368</v>
      </c>
      <c r="C59" s="55"/>
    </row>
    <row r="60" spans="1:6" x14ac:dyDescent="0.3">
      <c r="A60" s="1" t="s">
        <v>385</v>
      </c>
      <c r="B60" s="6" t="s">
        <v>386</v>
      </c>
    </row>
    <row r="93" spans="1:8" ht="15" thickBot="1" x14ac:dyDescent="0.35"/>
    <row r="94" spans="1:8" x14ac:dyDescent="0.3">
      <c r="A94" s="10" t="s">
        <v>387</v>
      </c>
      <c r="B94" s="11"/>
      <c r="C94" s="11"/>
      <c r="D94" s="11"/>
      <c r="E94" s="11"/>
      <c r="F94" s="47"/>
    </row>
    <row r="95" spans="1:8" x14ac:dyDescent="0.3">
      <c r="A95" s="12" t="s">
        <v>388</v>
      </c>
      <c r="B95" s="13" t="s">
        <v>389</v>
      </c>
      <c r="C95" s="13" t="s">
        <v>390</v>
      </c>
      <c r="D95" s="13" t="s">
        <v>391</v>
      </c>
      <c r="E95" s="13" t="s">
        <v>392</v>
      </c>
      <c r="F95" s="48" t="s">
        <v>393</v>
      </c>
      <c r="G95" s="1"/>
      <c r="H95" s="1"/>
    </row>
    <row r="96" spans="1:8" x14ac:dyDescent="0.3">
      <c r="A96" s="14" t="s">
        <v>268</v>
      </c>
      <c r="B96" s="15" t="s">
        <v>394</v>
      </c>
      <c r="C96" s="15" t="s">
        <v>395</v>
      </c>
      <c r="D96" s="15" t="s">
        <v>396</v>
      </c>
      <c r="E96" s="15" t="s">
        <v>397</v>
      </c>
      <c r="F96" s="49" t="s">
        <v>398</v>
      </c>
    </row>
    <row r="97" spans="1:7" ht="28.8" x14ac:dyDescent="0.3">
      <c r="A97" s="14" t="s">
        <v>399</v>
      </c>
      <c r="B97" s="15" t="s">
        <v>400</v>
      </c>
      <c r="C97" s="15" t="s">
        <v>401</v>
      </c>
      <c r="D97" s="15" t="s">
        <v>402</v>
      </c>
      <c r="E97" s="15" t="s">
        <v>403</v>
      </c>
      <c r="F97" s="49" t="s">
        <v>404</v>
      </c>
    </row>
    <row r="98" spans="1:7" x14ac:dyDescent="0.3">
      <c r="A98" s="14" t="s">
        <v>233</v>
      </c>
      <c r="B98" s="15" t="s">
        <v>405</v>
      </c>
      <c r="C98" s="15" t="s">
        <v>395</v>
      </c>
      <c r="D98" s="15" t="s">
        <v>406</v>
      </c>
      <c r="E98" s="15" t="s">
        <v>407</v>
      </c>
      <c r="F98" s="49" t="s">
        <v>408</v>
      </c>
    </row>
    <row r="99" spans="1:7" x14ac:dyDescent="0.3">
      <c r="A99" s="14" t="s">
        <v>278</v>
      </c>
      <c r="B99" s="15" t="s">
        <v>409</v>
      </c>
      <c r="C99" s="15" t="s">
        <v>395</v>
      </c>
      <c r="D99" s="15" t="s">
        <v>410</v>
      </c>
      <c r="E99" s="15" t="s">
        <v>411</v>
      </c>
      <c r="F99" s="49" t="s">
        <v>408</v>
      </c>
    </row>
    <row r="100" spans="1:7" x14ac:dyDescent="0.3">
      <c r="A100" s="14" t="s">
        <v>412</v>
      </c>
      <c r="B100" s="15" t="s">
        <v>413</v>
      </c>
      <c r="C100" s="15" t="s">
        <v>395</v>
      </c>
      <c r="D100" s="15" t="s">
        <v>414</v>
      </c>
      <c r="E100" s="15" t="s">
        <v>415</v>
      </c>
      <c r="F100" s="49" t="s">
        <v>408</v>
      </c>
    </row>
    <row r="101" spans="1:7" x14ac:dyDescent="0.3">
      <c r="A101" s="14" t="s">
        <v>247</v>
      </c>
      <c r="B101" s="15" t="s">
        <v>416</v>
      </c>
      <c r="C101" s="15" t="s">
        <v>395</v>
      </c>
      <c r="D101" s="15" t="s">
        <v>417</v>
      </c>
      <c r="E101" s="15" t="s">
        <v>418</v>
      </c>
      <c r="F101" s="49" t="s">
        <v>408</v>
      </c>
    </row>
    <row r="102" spans="1:7" ht="28.8" x14ac:dyDescent="0.3">
      <c r="A102" s="14" t="s">
        <v>419</v>
      </c>
      <c r="B102" s="15" t="s">
        <v>420</v>
      </c>
      <c r="C102" s="15" t="s">
        <v>395</v>
      </c>
      <c r="D102" s="15" t="s">
        <v>421</v>
      </c>
      <c r="E102" s="15" t="s">
        <v>422</v>
      </c>
      <c r="F102" s="49" t="s">
        <v>404</v>
      </c>
    </row>
    <row r="103" spans="1:7" x14ac:dyDescent="0.3">
      <c r="A103" s="14" t="s">
        <v>257</v>
      </c>
      <c r="B103" s="15" t="s">
        <v>423</v>
      </c>
      <c r="C103" s="15" t="s">
        <v>424</v>
      </c>
      <c r="D103" s="15" t="s">
        <v>422</v>
      </c>
      <c r="E103" s="15" t="s">
        <v>421</v>
      </c>
      <c r="F103" s="49" t="s">
        <v>425</v>
      </c>
    </row>
    <row r="104" spans="1:7" x14ac:dyDescent="0.3">
      <c r="A104" s="14" t="s">
        <v>426</v>
      </c>
      <c r="B104" s="15" t="s">
        <v>427</v>
      </c>
      <c r="C104" s="15" t="s">
        <v>428</v>
      </c>
      <c r="D104" s="15" t="s">
        <v>422</v>
      </c>
      <c r="E104" s="15" t="s">
        <v>429</v>
      </c>
      <c r="F104" s="49" t="s">
        <v>421</v>
      </c>
    </row>
    <row r="105" spans="1:7" x14ac:dyDescent="0.3">
      <c r="A105" s="14" t="s">
        <v>430</v>
      </c>
      <c r="B105" s="15" t="s">
        <v>431</v>
      </c>
      <c r="C105" s="15" t="s">
        <v>432</v>
      </c>
      <c r="D105" s="15" t="s">
        <v>433</v>
      </c>
      <c r="E105" s="15" t="s">
        <v>404</v>
      </c>
      <c r="F105" s="49" t="s">
        <v>425</v>
      </c>
    </row>
    <row r="106" spans="1:7" x14ac:dyDescent="0.3">
      <c r="A106" s="14" t="s">
        <v>434</v>
      </c>
      <c r="B106" s="15" t="s">
        <v>435</v>
      </c>
      <c r="C106" s="15" t="s">
        <v>436</v>
      </c>
      <c r="D106" s="15" t="s">
        <v>437</v>
      </c>
      <c r="E106" s="15" t="s">
        <v>404</v>
      </c>
      <c r="F106" s="49" t="s">
        <v>425</v>
      </c>
    </row>
    <row r="107" spans="1:7" ht="28.8" x14ac:dyDescent="0.3">
      <c r="A107" s="14" t="s">
        <v>438</v>
      </c>
      <c r="B107" s="15" t="s">
        <v>439</v>
      </c>
      <c r="C107" s="15" t="s">
        <v>440</v>
      </c>
      <c r="D107" s="15" t="s">
        <v>441</v>
      </c>
      <c r="E107" s="15" t="s">
        <v>406</v>
      </c>
      <c r="F107" s="49" t="s">
        <v>404</v>
      </c>
    </row>
    <row r="108" spans="1:7" x14ac:dyDescent="0.3">
      <c r="A108" s="14" t="s">
        <v>442</v>
      </c>
      <c r="B108" s="15" t="s">
        <v>443</v>
      </c>
      <c r="C108" s="15" t="s">
        <v>444</v>
      </c>
      <c r="D108" s="15" t="s">
        <v>445</v>
      </c>
      <c r="E108" s="15" t="s">
        <v>446</v>
      </c>
      <c r="F108" s="49" t="s">
        <v>425</v>
      </c>
    </row>
    <row r="109" spans="1:7" x14ac:dyDescent="0.3">
      <c r="A109" s="14" t="s">
        <v>288</v>
      </c>
      <c r="B109" s="15" t="s">
        <v>320</v>
      </c>
      <c r="C109" s="15" t="s">
        <v>447</v>
      </c>
      <c r="D109" s="15" t="s">
        <v>425</v>
      </c>
      <c r="E109" s="15" t="s">
        <v>425</v>
      </c>
      <c r="F109" s="49" t="s">
        <v>425</v>
      </c>
      <c r="G109" t="s">
        <v>425</v>
      </c>
    </row>
    <row r="110" spans="1:7" x14ac:dyDescent="0.3">
      <c r="A110" s="14"/>
      <c r="B110" s="15"/>
      <c r="C110" s="15"/>
      <c r="D110" s="15"/>
      <c r="E110" s="15"/>
      <c r="F110" s="49"/>
    </row>
    <row r="111" spans="1:7" x14ac:dyDescent="0.3">
      <c r="A111" s="12" t="s">
        <v>448</v>
      </c>
      <c r="B111" s="15"/>
      <c r="C111" s="15"/>
      <c r="D111" s="15"/>
      <c r="E111" s="15"/>
      <c r="F111" s="49"/>
    </row>
    <row r="112" spans="1:7" x14ac:dyDescent="0.3">
      <c r="A112" s="14" t="s">
        <v>361</v>
      </c>
      <c r="B112" s="15"/>
      <c r="C112" s="15"/>
      <c r="D112" s="15"/>
      <c r="E112" s="15"/>
      <c r="F112" s="49"/>
    </row>
    <row r="113" spans="1:6" x14ac:dyDescent="0.3">
      <c r="A113" s="14" t="s">
        <v>273</v>
      </c>
      <c r="B113" s="15"/>
      <c r="C113" s="15"/>
      <c r="D113" s="15"/>
      <c r="E113" s="15"/>
      <c r="F113" s="49"/>
    </row>
    <row r="114" spans="1:6" x14ac:dyDescent="0.3">
      <c r="A114" s="14" t="s">
        <v>239</v>
      </c>
      <c r="B114" s="15"/>
      <c r="C114" s="15"/>
      <c r="D114" s="15"/>
      <c r="E114" s="15"/>
      <c r="F114" s="49" t="s">
        <v>425</v>
      </c>
    </row>
    <row r="115" spans="1:6" ht="15" thickBot="1" x14ac:dyDescent="0.35">
      <c r="A115" s="16" t="s">
        <v>449</v>
      </c>
      <c r="B115" s="17"/>
      <c r="C115" s="17"/>
      <c r="D115" s="17"/>
      <c r="E115" s="17"/>
      <c r="F115" s="50"/>
    </row>
  </sheetData>
  <mergeCells count="3">
    <mergeCell ref="G4:J4"/>
    <mergeCell ref="M4:P4"/>
    <mergeCell ref="G5:J5"/>
  </mergeCells>
  <phoneticPr fontId="11" type="noConversion"/>
  <dataValidations count="3">
    <dataValidation type="list" allowBlank="1" showInputMessage="1" showErrorMessage="1" promptTitle="Sikkerhet i tiltaksinformasjon" sqref="K6" xr:uid="{00000000-0002-0000-0100-000000000000}">
      <formula1>$A$112:$A$115</formula1>
    </dataValidation>
    <dataValidation type="list" allowBlank="1" showInputMessage="1" showErrorMessage="1" sqref="K7:K13" xr:uid="{00000000-0002-0000-0100-000001000000}">
      <formula1>$A$112:$A$115</formula1>
    </dataValidation>
    <dataValidation type="list" allowBlank="1" showInputMessage="1" showErrorMessage="1" promptTitle="Tiltakskategori" prompt="Vennligst velg fra nedtrekkslisten" sqref="D6:D13" xr:uid="{00000000-0002-0000-0100-000002000000}">
      <formula1>$A$96:$A$109</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AO40"/>
  <sheetViews>
    <sheetView workbookViewId="0">
      <pane xSplit="2" ySplit="2" topLeftCell="AE3" activePane="bottomRight" state="frozen"/>
      <selection pane="topRight" activeCell="C1" sqref="C1"/>
      <selection pane="bottomLeft" activeCell="A3" sqref="A3"/>
      <selection pane="bottomRight" activeCell="AM3" sqref="AM3:AO11"/>
    </sheetView>
  </sheetViews>
  <sheetFormatPr defaultRowHeight="14.4" x14ac:dyDescent="0.3"/>
  <cols>
    <col min="1" max="2" width="17.6640625" customWidth="1"/>
    <col min="3" max="3" width="30" customWidth="1"/>
    <col min="4" max="4" width="51.88671875" customWidth="1"/>
    <col min="5" max="5" width="20.5546875" customWidth="1"/>
    <col min="6" max="6" width="18.88671875" customWidth="1"/>
    <col min="7" max="7" width="12.109375" customWidth="1"/>
    <col min="9" max="9" width="14.88671875" customWidth="1"/>
  </cols>
  <sheetData>
    <row r="1" spans="1:41" x14ac:dyDescent="0.3">
      <c r="A1" s="2" t="s">
        <v>450</v>
      </c>
      <c r="B1" s="2"/>
      <c r="F1" s="1" t="s">
        <v>451</v>
      </c>
      <c r="G1" s="1"/>
      <c r="H1" s="1"/>
      <c r="I1" s="1" t="s">
        <v>452</v>
      </c>
      <c r="J1" s="1"/>
      <c r="K1" s="1"/>
      <c r="L1" s="1" t="s">
        <v>453</v>
      </c>
      <c r="O1" s="1" t="s">
        <v>454</v>
      </c>
      <c r="R1" s="1" t="s">
        <v>455</v>
      </c>
      <c r="U1" s="1" t="s">
        <v>456</v>
      </c>
      <c r="X1" s="1" t="s">
        <v>457</v>
      </c>
      <c r="AA1" s="1" t="s">
        <v>458</v>
      </c>
      <c r="AD1" s="1" t="s">
        <v>459</v>
      </c>
      <c r="AG1" s="1" t="s">
        <v>460</v>
      </c>
      <c r="AJ1" s="1" t="s">
        <v>461</v>
      </c>
      <c r="AM1" s="1" t="s">
        <v>462</v>
      </c>
    </row>
    <row r="2" spans="1:41" x14ac:dyDescent="0.3">
      <c r="A2" s="1" t="s">
        <v>214</v>
      </c>
      <c r="B2" s="1"/>
      <c r="C2" s="1" t="s">
        <v>114</v>
      </c>
      <c r="D2" s="1" t="s">
        <v>115</v>
      </c>
      <c r="E2" s="1" t="s">
        <v>116</v>
      </c>
      <c r="F2" s="1" t="s">
        <v>463</v>
      </c>
      <c r="G2" s="1" t="s">
        <v>464</v>
      </c>
      <c r="H2" s="1" t="s">
        <v>465</v>
      </c>
      <c r="I2" s="1" t="s">
        <v>463</v>
      </c>
      <c r="J2" s="1" t="s">
        <v>464</v>
      </c>
      <c r="K2" s="1" t="s">
        <v>465</v>
      </c>
      <c r="L2" s="1" t="s">
        <v>463</v>
      </c>
      <c r="M2" s="1" t="s">
        <v>464</v>
      </c>
      <c r="N2" s="1" t="s">
        <v>465</v>
      </c>
      <c r="O2" s="1" t="s">
        <v>463</v>
      </c>
      <c r="P2" s="1" t="s">
        <v>464</v>
      </c>
      <c r="Q2" s="1" t="s">
        <v>465</v>
      </c>
      <c r="R2" s="1" t="s">
        <v>463</v>
      </c>
      <c r="S2" s="1" t="s">
        <v>464</v>
      </c>
      <c r="T2" s="1" t="s">
        <v>465</v>
      </c>
      <c r="U2" s="1" t="s">
        <v>463</v>
      </c>
      <c r="V2" s="1" t="s">
        <v>464</v>
      </c>
      <c r="W2" s="1" t="s">
        <v>465</v>
      </c>
      <c r="X2" s="1" t="s">
        <v>463</v>
      </c>
      <c r="Y2" s="1" t="s">
        <v>464</v>
      </c>
      <c r="Z2" s="1" t="s">
        <v>465</v>
      </c>
      <c r="AA2" s="1" t="s">
        <v>463</v>
      </c>
      <c r="AB2" s="1" t="s">
        <v>464</v>
      </c>
      <c r="AC2" s="1" t="s">
        <v>465</v>
      </c>
      <c r="AD2" s="1" t="s">
        <v>463</v>
      </c>
      <c r="AE2" s="1" t="s">
        <v>464</v>
      </c>
      <c r="AF2" s="1" t="s">
        <v>465</v>
      </c>
      <c r="AG2" s="1" t="s">
        <v>463</v>
      </c>
      <c r="AH2" s="1" t="s">
        <v>464</v>
      </c>
      <c r="AI2" s="1" t="s">
        <v>465</v>
      </c>
      <c r="AJ2" s="1" t="s">
        <v>463</v>
      </c>
      <c r="AK2" s="1" t="s">
        <v>464</v>
      </c>
      <c r="AL2" s="1" t="s">
        <v>465</v>
      </c>
      <c r="AM2" s="1" t="s">
        <v>463</v>
      </c>
      <c r="AN2" s="1" t="s">
        <v>464</v>
      </c>
      <c r="AO2" s="1" t="s">
        <v>465</v>
      </c>
    </row>
    <row r="3" spans="1:41" x14ac:dyDescent="0.3">
      <c r="A3" s="115" t="s">
        <v>119</v>
      </c>
      <c r="B3" s="116" t="s">
        <v>120</v>
      </c>
      <c r="C3" s="118" t="s">
        <v>122</v>
      </c>
      <c r="D3" s="118" t="s">
        <v>123</v>
      </c>
      <c r="E3" s="118" t="s">
        <v>124</v>
      </c>
      <c r="F3" t="s">
        <v>466</v>
      </c>
      <c r="I3" t="s">
        <v>466</v>
      </c>
      <c r="L3" t="s">
        <v>466</v>
      </c>
      <c r="O3" t="s">
        <v>466</v>
      </c>
      <c r="R3" t="s">
        <v>466</v>
      </c>
      <c r="U3" t="s">
        <v>466</v>
      </c>
      <c r="X3" t="s">
        <v>466</v>
      </c>
      <c r="AA3" t="s">
        <v>466</v>
      </c>
      <c r="AD3" t="s">
        <v>466</v>
      </c>
      <c r="AG3" t="s">
        <v>466</v>
      </c>
      <c r="AJ3" t="s">
        <v>466</v>
      </c>
      <c r="AM3" t="s">
        <v>466</v>
      </c>
    </row>
    <row r="4" spans="1:41" x14ac:dyDescent="0.3">
      <c r="A4" s="115" t="s">
        <v>125</v>
      </c>
      <c r="B4" s="116" t="s">
        <v>126</v>
      </c>
      <c r="C4" s="118" t="s">
        <v>122</v>
      </c>
      <c r="D4" s="118" t="s">
        <v>128</v>
      </c>
      <c r="E4" s="118" t="s">
        <v>124</v>
      </c>
      <c r="F4" s="118" t="s">
        <v>467</v>
      </c>
      <c r="G4" t="s">
        <v>468</v>
      </c>
      <c r="H4" t="s">
        <v>124</v>
      </c>
      <c r="I4" s="118" t="s">
        <v>467</v>
      </c>
      <c r="J4" t="s">
        <v>468</v>
      </c>
      <c r="K4" t="s">
        <v>124</v>
      </c>
      <c r="L4" s="118" t="s">
        <v>467</v>
      </c>
      <c r="M4" t="s">
        <v>469</v>
      </c>
      <c r="N4" t="s">
        <v>124</v>
      </c>
      <c r="O4" t="s">
        <v>466</v>
      </c>
      <c r="R4" t="s">
        <v>466</v>
      </c>
      <c r="U4" t="s">
        <v>466</v>
      </c>
      <c r="X4" t="s">
        <v>466</v>
      </c>
      <c r="AA4" t="s">
        <v>466</v>
      </c>
      <c r="AD4" s="118" t="s">
        <v>467</v>
      </c>
      <c r="AE4" t="s">
        <v>468</v>
      </c>
      <c r="AF4" t="s">
        <v>124</v>
      </c>
      <c r="AG4" s="118" t="s">
        <v>467</v>
      </c>
      <c r="AH4" t="s">
        <v>468</v>
      </c>
      <c r="AI4" t="s">
        <v>124</v>
      </c>
      <c r="AJ4" s="118" t="s">
        <v>467</v>
      </c>
      <c r="AK4" t="s">
        <v>468</v>
      </c>
      <c r="AL4" t="s">
        <v>124</v>
      </c>
      <c r="AM4" s="118" t="s">
        <v>467</v>
      </c>
      <c r="AN4" t="s">
        <v>468</v>
      </c>
      <c r="AO4" t="s">
        <v>124</v>
      </c>
    </row>
    <row r="5" spans="1:41" x14ac:dyDescent="0.3">
      <c r="A5" s="115" t="s">
        <v>131</v>
      </c>
      <c r="B5" s="116" t="s">
        <v>132</v>
      </c>
      <c r="C5" s="118" t="s">
        <v>122</v>
      </c>
      <c r="D5" s="118" t="s">
        <v>134</v>
      </c>
      <c r="E5" s="118" t="s">
        <v>124</v>
      </c>
      <c r="F5" s="118" t="s">
        <v>466</v>
      </c>
      <c r="I5" s="118" t="s">
        <v>466</v>
      </c>
      <c r="L5" t="s">
        <v>466</v>
      </c>
      <c r="O5" t="s">
        <v>470</v>
      </c>
      <c r="P5" t="s">
        <v>134</v>
      </c>
      <c r="Q5" t="s">
        <v>124</v>
      </c>
      <c r="R5" t="s">
        <v>466</v>
      </c>
      <c r="U5" t="s">
        <v>466</v>
      </c>
      <c r="X5" t="s">
        <v>466</v>
      </c>
      <c r="AA5" t="s">
        <v>471</v>
      </c>
      <c r="AB5" t="s">
        <v>134</v>
      </c>
      <c r="AC5" t="s">
        <v>472</v>
      </c>
      <c r="AD5" t="s">
        <v>466</v>
      </c>
      <c r="AG5" t="s">
        <v>466</v>
      </c>
      <c r="AJ5" t="s">
        <v>466</v>
      </c>
      <c r="AM5" t="s">
        <v>470</v>
      </c>
      <c r="AN5" t="s">
        <v>134</v>
      </c>
      <c r="AO5" t="s">
        <v>124</v>
      </c>
    </row>
    <row r="6" spans="1:41" x14ac:dyDescent="0.3">
      <c r="A6" s="115" t="s">
        <v>136</v>
      </c>
      <c r="B6" s="116" t="s">
        <v>137</v>
      </c>
      <c r="C6" s="118" t="s">
        <v>122</v>
      </c>
      <c r="D6" s="118" t="s">
        <v>128</v>
      </c>
      <c r="E6" s="118" t="s">
        <v>134</v>
      </c>
      <c r="F6" s="118" t="s">
        <v>466</v>
      </c>
      <c r="I6" s="118" t="s">
        <v>466</v>
      </c>
      <c r="L6" t="s">
        <v>466</v>
      </c>
      <c r="O6" t="s">
        <v>466</v>
      </c>
      <c r="R6" t="s">
        <v>466</v>
      </c>
      <c r="U6" t="s">
        <v>466</v>
      </c>
      <c r="X6" t="s">
        <v>466</v>
      </c>
      <c r="AA6" t="s">
        <v>466</v>
      </c>
      <c r="AD6" t="s">
        <v>466</v>
      </c>
      <c r="AG6" t="s">
        <v>466</v>
      </c>
      <c r="AJ6" t="s">
        <v>466</v>
      </c>
      <c r="AM6" t="s">
        <v>466</v>
      </c>
    </row>
    <row r="7" spans="1:41" x14ac:dyDescent="0.3">
      <c r="A7" s="117" t="s">
        <v>139</v>
      </c>
      <c r="B7" s="116" t="s">
        <v>140</v>
      </c>
      <c r="C7" s="118" t="s">
        <v>122</v>
      </c>
      <c r="D7" s="118" t="s">
        <v>142</v>
      </c>
      <c r="E7" s="118" t="s">
        <v>134</v>
      </c>
      <c r="F7" s="118" t="s">
        <v>466</v>
      </c>
      <c r="I7" s="118" t="s">
        <v>466</v>
      </c>
      <c r="L7" t="s">
        <v>466</v>
      </c>
      <c r="O7" t="s">
        <v>466</v>
      </c>
      <c r="R7" t="s">
        <v>473</v>
      </c>
      <c r="S7" t="s">
        <v>474</v>
      </c>
      <c r="T7" t="s">
        <v>134</v>
      </c>
      <c r="U7" t="s">
        <v>466</v>
      </c>
      <c r="X7" t="s">
        <v>466</v>
      </c>
      <c r="AA7" t="s">
        <v>466</v>
      </c>
      <c r="AD7" t="s">
        <v>466</v>
      </c>
      <c r="AG7" t="s">
        <v>466</v>
      </c>
      <c r="AJ7" t="s">
        <v>466</v>
      </c>
      <c r="AM7" t="s">
        <v>466</v>
      </c>
    </row>
    <row r="8" spans="1:41" x14ac:dyDescent="0.3">
      <c r="A8" s="117" t="s">
        <v>145</v>
      </c>
      <c r="B8" s="116" t="s">
        <v>146</v>
      </c>
      <c r="C8" s="118" t="s">
        <v>122</v>
      </c>
      <c r="D8" s="118" t="s">
        <v>142</v>
      </c>
      <c r="E8" s="118" t="s">
        <v>124</v>
      </c>
      <c r="F8" s="118" t="s">
        <v>466</v>
      </c>
      <c r="I8" s="118" t="s">
        <v>466</v>
      </c>
      <c r="L8" t="s">
        <v>466</v>
      </c>
      <c r="O8" t="s">
        <v>466</v>
      </c>
      <c r="R8" t="s">
        <v>466</v>
      </c>
      <c r="U8" t="s">
        <v>473</v>
      </c>
      <c r="V8" t="s">
        <v>474</v>
      </c>
      <c r="W8" t="s">
        <v>124</v>
      </c>
      <c r="X8" t="s">
        <v>466</v>
      </c>
      <c r="AA8" t="s">
        <v>466</v>
      </c>
      <c r="AD8" t="s">
        <v>466</v>
      </c>
      <c r="AG8" t="s">
        <v>466</v>
      </c>
      <c r="AJ8" t="s">
        <v>466</v>
      </c>
      <c r="AM8" t="s">
        <v>466</v>
      </c>
    </row>
    <row r="9" spans="1:41" x14ac:dyDescent="0.3">
      <c r="A9" s="117" t="s">
        <v>149</v>
      </c>
      <c r="B9" s="116" t="s">
        <v>150</v>
      </c>
      <c r="C9" s="118" t="s">
        <v>152</v>
      </c>
      <c r="D9" s="118" t="s">
        <v>142</v>
      </c>
      <c r="E9" s="118" t="s">
        <v>134</v>
      </c>
      <c r="F9" s="118" t="s">
        <v>475</v>
      </c>
      <c r="I9" s="118" t="s">
        <v>475</v>
      </c>
      <c r="L9" s="118" t="s">
        <v>475</v>
      </c>
      <c r="O9" s="118" t="s">
        <v>475</v>
      </c>
      <c r="R9" s="118" t="s">
        <v>475</v>
      </c>
      <c r="U9" s="118" t="s">
        <v>475</v>
      </c>
      <c r="X9" s="118" t="s">
        <v>475</v>
      </c>
      <c r="AA9" s="118" t="s">
        <v>475</v>
      </c>
      <c r="AD9" t="s">
        <v>466</v>
      </c>
      <c r="AG9" t="s">
        <v>466</v>
      </c>
      <c r="AJ9" t="s">
        <v>466</v>
      </c>
      <c r="AM9" t="s">
        <v>466</v>
      </c>
    </row>
    <row r="10" spans="1:41" x14ac:dyDescent="0.3">
      <c r="A10" s="117" t="s">
        <v>153</v>
      </c>
      <c r="B10" s="116" t="s">
        <v>154</v>
      </c>
      <c r="C10" s="118" t="s">
        <v>152</v>
      </c>
      <c r="D10" s="118" t="s">
        <v>142</v>
      </c>
      <c r="E10" s="118" t="s">
        <v>134</v>
      </c>
      <c r="F10" s="118" t="s">
        <v>475</v>
      </c>
      <c r="I10" s="118" t="s">
        <v>475</v>
      </c>
      <c r="L10" s="118" t="s">
        <v>475</v>
      </c>
      <c r="O10" s="118" t="s">
        <v>475</v>
      </c>
      <c r="R10" s="118" t="s">
        <v>475</v>
      </c>
      <c r="U10" s="118" t="s">
        <v>475</v>
      </c>
      <c r="X10" s="118" t="s">
        <v>475</v>
      </c>
      <c r="AA10" s="118" t="s">
        <v>475</v>
      </c>
      <c r="AD10" t="s">
        <v>466</v>
      </c>
      <c r="AG10" t="s">
        <v>466</v>
      </c>
      <c r="AJ10" t="s">
        <v>466</v>
      </c>
      <c r="AM10" t="s">
        <v>466</v>
      </c>
    </row>
    <row r="11" spans="1:41" x14ac:dyDescent="0.3">
      <c r="A11" s="117" t="s">
        <v>156</v>
      </c>
      <c r="B11" s="116" t="s">
        <v>157</v>
      </c>
      <c r="C11" s="118" t="s">
        <v>122</v>
      </c>
      <c r="D11" s="118" t="s">
        <v>142</v>
      </c>
      <c r="E11" s="118" t="s">
        <v>134</v>
      </c>
      <c r="F11" s="118" t="s">
        <v>466</v>
      </c>
      <c r="I11" s="118" t="s">
        <v>466</v>
      </c>
      <c r="L11" t="s">
        <v>466</v>
      </c>
      <c r="O11" t="s">
        <v>466</v>
      </c>
      <c r="R11" t="s">
        <v>466</v>
      </c>
      <c r="U11" t="s">
        <v>466</v>
      </c>
      <c r="X11" t="s">
        <v>473</v>
      </c>
      <c r="Y11" t="s">
        <v>134</v>
      </c>
      <c r="Z11" t="s">
        <v>134</v>
      </c>
      <c r="AA11" t="s">
        <v>466</v>
      </c>
      <c r="AD11" t="s">
        <v>466</v>
      </c>
      <c r="AG11" t="s">
        <v>466</v>
      </c>
      <c r="AJ11" t="s">
        <v>466</v>
      </c>
      <c r="AM11" t="s">
        <v>466</v>
      </c>
    </row>
    <row r="13" spans="1:41" x14ac:dyDescent="0.3">
      <c r="A13" s="21" t="s">
        <v>476</v>
      </c>
      <c r="B13" s="21"/>
    </row>
    <row r="14" spans="1:41" x14ac:dyDescent="0.3">
      <c r="A14" s="22" t="s">
        <v>477</v>
      </c>
      <c r="B14" s="22"/>
    </row>
    <row r="15" spans="1:41" x14ac:dyDescent="0.3">
      <c r="A15" s="22" t="s">
        <v>466</v>
      </c>
      <c r="B15" s="22"/>
    </row>
    <row r="16" spans="1:41" x14ac:dyDescent="0.3">
      <c r="A16" s="22" t="s">
        <v>478</v>
      </c>
      <c r="B16" s="22"/>
    </row>
    <row r="20" spans="1:14" x14ac:dyDescent="0.3">
      <c r="A20" s="1" t="s">
        <v>479</v>
      </c>
      <c r="B20" s="1"/>
      <c r="C20" s="1" t="s">
        <v>480</v>
      </c>
      <c r="E20" s="1" t="s">
        <v>481</v>
      </c>
      <c r="F20" s="1" t="s">
        <v>482</v>
      </c>
      <c r="L20" t="s">
        <v>114</v>
      </c>
    </row>
    <row r="21" spans="1:14" x14ac:dyDescent="0.3">
      <c r="A21" s="6" t="s">
        <v>123</v>
      </c>
      <c r="B21" s="6"/>
      <c r="C21" s="6" t="s">
        <v>483</v>
      </c>
      <c r="E21" s="6" t="s">
        <v>123</v>
      </c>
      <c r="F21" s="6" t="s">
        <v>483</v>
      </c>
      <c r="L21" t="s">
        <v>484</v>
      </c>
    </row>
    <row r="22" spans="1:14" x14ac:dyDescent="0.3">
      <c r="A22" s="6" t="s">
        <v>128</v>
      </c>
      <c r="B22" s="6"/>
      <c r="C22" s="6" t="s">
        <v>124</v>
      </c>
      <c r="E22" s="6" t="s">
        <v>128</v>
      </c>
      <c r="F22" s="6" t="s">
        <v>124</v>
      </c>
      <c r="L22" t="s">
        <v>152</v>
      </c>
    </row>
    <row r="23" spans="1:14" x14ac:dyDescent="0.3">
      <c r="A23" s="6" t="s">
        <v>142</v>
      </c>
      <c r="B23" s="6"/>
      <c r="C23" s="6" t="s">
        <v>485</v>
      </c>
      <c r="E23" s="6" t="s">
        <v>468</v>
      </c>
      <c r="F23" s="6" t="s">
        <v>485</v>
      </c>
      <c r="L23" t="s">
        <v>122</v>
      </c>
    </row>
    <row r="24" spans="1:14" x14ac:dyDescent="0.3">
      <c r="A24" s="6" t="s">
        <v>486</v>
      </c>
      <c r="B24" s="6"/>
      <c r="C24" s="6" t="s">
        <v>134</v>
      </c>
      <c r="E24" s="6" t="s">
        <v>469</v>
      </c>
      <c r="F24" s="6" t="s">
        <v>487</v>
      </c>
      <c r="L24" t="s">
        <v>488</v>
      </c>
    </row>
    <row r="25" spans="1:14" x14ac:dyDescent="0.3">
      <c r="A25" s="6" t="s">
        <v>134</v>
      </c>
      <c r="B25" s="6"/>
      <c r="E25" s="6" t="s">
        <v>142</v>
      </c>
      <c r="F25" s="6" t="s">
        <v>472</v>
      </c>
    </row>
    <row r="26" spans="1:14" x14ac:dyDescent="0.3">
      <c r="E26" s="6" t="s">
        <v>489</v>
      </c>
      <c r="F26" s="6" t="s">
        <v>490</v>
      </c>
    </row>
    <row r="27" spans="1:14" x14ac:dyDescent="0.3">
      <c r="E27" s="6" t="s">
        <v>474</v>
      </c>
      <c r="F27" s="6" t="s">
        <v>134</v>
      </c>
    </row>
    <row r="28" spans="1:14" x14ac:dyDescent="0.3">
      <c r="E28" s="6" t="s">
        <v>491</v>
      </c>
    </row>
    <row r="29" spans="1:14" x14ac:dyDescent="0.3">
      <c r="E29" s="6" t="s">
        <v>134</v>
      </c>
    </row>
    <row r="30" spans="1:14" x14ac:dyDescent="0.3">
      <c r="A30" s="1" t="s">
        <v>492</v>
      </c>
      <c r="B30" s="1"/>
    </row>
    <row r="31" spans="1:14" ht="18" x14ac:dyDescent="0.35">
      <c r="F31" s="18" t="s">
        <v>230</v>
      </c>
      <c r="I31" s="18" t="s">
        <v>244</v>
      </c>
      <c r="L31" s="18" t="s">
        <v>493</v>
      </c>
    </row>
    <row r="32" spans="1:14" x14ac:dyDescent="0.3">
      <c r="C32" s="1" t="s">
        <v>114</v>
      </c>
      <c r="D32" s="1" t="s">
        <v>115</v>
      </c>
      <c r="E32" s="1" t="s">
        <v>116</v>
      </c>
      <c r="F32" s="1" t="s">
        <v>463</v>
      </c>
      <c r="G32" s="1" t="s">
        <v>464</v>
      </c>
      <c r="H32" s="1" t="s">
        <v>465</v>
      </c>
      <c r="I32" s="1" t="s">
        <v>463</v>
      </c>
      <c r="J32" s="1" t="s">
        <v>464</v>
      </c>
      <c r="K32" s="1" t="s">
        <v>465</v>
      </c>
      <c r="L32" s="1" t="s">
        <v>494</v>
      </c>
      <c r="M32" s="1" t="s">
        <v>464</v>
      </c>
      <c r="N32" s="1" t="s">
        <v>465</v>
      </c>
    </row>
    <row r="33" spans="1:14" x14ac:dyDescent="0.3">
      <c r="A33" s="1" t="s">
        <v>119</v>
      </c>
      <c r="B33" s="1"/>
      <c r="C33" s="6" t="s">
        <v>495</v>
      </c>
      <c r="D33" s="6" t="s">
        <v>128</v>
      </c>
      <c r="E33" s="6" t="s">
        <v>124</v>
      </c>
      <c r="F33" s="19" t="s">
        <v>496</v>
      </c>
      <c r="I33" s="19" t="s">
        <v>496</v>
      </c>
      <c r="L33" s="19" t="s">
        <v>496</v>
      </c>
    </row>
    <row r="34" spans="1:14" x14ac:dyDescent="0.3">
      <c r="A34" s="1" t="s">
        <v>125</v>
      </c>
      <c r="B34" s="1"/>
      <c r="C34" s="6" t="s">
        <v>495</v>
      </c>
      <c r="D34" s="6" t="s">
        <v>142</v>
      </c>
      <c r="E34" s="6" t="s">
        <v>124</v>
      </c>
      <c r="F34" s="19" t="s">
        <v>496</v>
      </c>
      <c r="I34" s="19" t="s">
        <v>496</v>
      </c>
      <c r="L34" s="19" t="s">
        <v>496</v>
      </c>
    </row>
    <row r="35" spans="1:14" x14ac:dyDescent="0.3">
      <c r="A35" s="1" t="s">
        <v>131</v>
      </c>
      <c r="B35" s="1"/>
      <c r="C35" s="6" t="s">
        <v>122</v>
      </c>
      <c r="D35" s="6" t="s">
        <v>142</v>
      </c>
      <c r="E35" s="6" t="s">
        <v>124</v>
      </c>
      <c r="F35" s="6" t="s">
        <v>497</v>
      </c>
      <c r="G35" s="20" t="s">
        <v>498</v>
      </c>
      <c r="H35" s="20" t="s">
        <v>487</v>
      </c>
      <c r="I35" s="6" t="s">
        <v>466</v>
      </c>
      <c r="J35" s="6" t="s">
        <v>142</v>
      </c>
      <c r="K35" s="6" t="s">
        <v>124</v>
      </c>
      <c r="L35" s="6" t="s">
        <v>497</v>
      </c>
      <c r="M35" s="20" t="s">
        <v>498</v>
      </c>
      <c r="N35" s="20" t="s">
        <v>487</v>
      </c>
    </row>
    <row r="36" spans="1:14" x14ac:dyDescent="0.3">
      <c r="A36" s="1" t="s">
        <v>136</v>
      </c>
      <c r="B36" s="1"/>
      <c r="C36" s="6" t="s">
        <v>122</v>
      </c>
      <c r="D36" s="6" t="s">
        <v>142</v>
      </c>
      <c r="E36" s="6" t="s">
        <v>124</v>
      </c>
      <c r="F36" s="6" t="s">
        <v>497</v>
      </c>
      <c r="G36" s="20" t="s">
        <v>498</v>
      </c>
      <c r="H36" s="20" t="s">
        <v>487</v>
      </c>
      <c r="I36" s="6" t="s">
        <v>466</v>
      </c>
      <c r="J36" s="6" t="s">
        <v>142</v>
      </c>
      <c r="K36" s="6" t="s">
        <v>124</v>
      </c>
      <c r="L36" s="6" t="s">
        <v>497</v>
      </c>
      <c r="M36" s="20" t="s">
        <v>498</v>
      </c>
      <c r="N36" s="20" t="s">
        <v>487</v>
      </c>
    </row>
    <row r="37" spans="1:14" x14ac:dyDescent="0.3">
      <c r="A37" s="1" t="s">
        <v>139</v>
      </c>
      <c r="B37" s="1"/>
      <c r="C37" s="6" t="s">
        <v>122</v>
      </c>
      <c r="D37" s="6" t="s">
        <v>142</v>
      </c>
      <c r="E37" s="6" t="s">
        <v>124</v>
      </c>
      <c r="F37" s="6" t="s">
        <v>466</v>
      </c>
      <c r="G37" s="6" t="s">
        <v>142</v>
      </c>
      <c r="H37" s="6" t="s">
        <v>124</v>
      </c>
      <c r="I37" s="6" t="s">
        <v>466</v>
      </c>
      <c r="J37" s="6" t="s">
        <v>142</v>
      </c>
      <c r="K37" s="6" t="s">
        <v>124</v>
      </c>
      <c r="L37" s="6" t="s">
        <v>466</v>
      </c>
      <c r="M37" s="6" t="s">
        <v>142</v>
      </c>
      <c r="N37" s="6" t="s">
        <v>124</v>
      </c>
    </row>
    <row r="38" spans="1:14" x14ac:dyDescent="0.3">
      <c r="A38" s="1" t="s">
        <v>145</v>
      </c>
      <c r="B38" s="1"/>
      <c r="C38" s="6" t="s">
        <v>499</v>
      </c>
      <c r="D38" s="6" t="s">
        <v>128</v>
      </c>
      <c r="E38" s="6" t="s">
        <v>483</v>
      </c>
      <c r="F38" s="6" t="s">
        <v>466</v>
      </c>
      <c r="G38" s="6" t="s">
        <v>128</v>
      </c>
      <c r="H38" s="6" t="s">
        <v>483</v>
      </c>
      <c r="I38" s="6" t="s">
        <v>500</v>
      </c>
      <c r="J38" s="20" t="s">
        <v>142</v>
      </c>
      <c r="K38" s="6" t="s">
        <v>483</v>
      </c>
      <c r="L38" s="6" t="s">
        <v>500</v>
      </c>
      <c r="M38" s="20" t="s">
        <v>142</v>
      </c>
      <c r="N38" s="6" t="s">
        <v>483</v>
      </c>
    </row>
    <row r="39" spans="1:14" x14ac:dyDescent="0.3">
      <c r="A39" s="1" t="s">
        <v>149</v>
      </c>
      <c r="B39" s="1"/>
      <c r="C39" s="6" t="s">
        <v>122</v>
      </c>
      <c r="D39" s="6" t="s">
        <v>142</v>
      </c>
      <c r="E39" s="6" t="s">
        <v>124</v>
      </c>
      <c r="F39" s="6" t="s">
        <v>466</v>
      </c>
      <c r="G39" s="6" t="s">
        <v>142</v>
      </c>
      <c r="H39" s="6" t="s">
        <v>124</v>
      </c>
      <c r="I39" s="6" t="s">
        <v>466</v>
      </c>
      <c r="J39" s="6" t="s">
        <v>142</v>
      </c>
      <c r="K39" s="6" t="s">
        <v>124</v>
      </c>
      <c r="L39" s="6" t="s">
        <v>466</v>
      </c>
      <c r="M39" s="6" t="s">
        <v>142</v>
      </c>
      <c r="N39" s="6" t="s">
        <v>124</v>
      </c>
    </row>
    <row r="40" spans="1:14" x14ac:dyDescent="0.3">
      <c r="A40" s="1" t="s">
        <v>153</v>
      </c>
      <c r="B40" s="1"/>
      <c r="C40" s="6" t="s">
        <v>122</v>
      </c>
      <c r="D40" s="6" t="s">
        <v>142</v>
      </c>
      <c r="E40" s="6" t="s">
        <v>124</v>
      </c>
      <c r="F40" s="6" t="s">
        <v>466</v>
      </c>
      <c r="G40" s="6" t="s">
        <v>142</v>
      </c>
      <c r="H40" s="6" t="s">
        <v>124</v>
      </c>
      <c r="I40" s="6" t="s">
        <v>466</v>
      </c>
      <c r="J40" s="6" t="s">
        <v>142</v>
      </c>
      <c r="K40" s="6" t="s">
        <v>124</v>
      </c>
      <c r="L40" s="6" t="s">
        <v>466</v>
      </c>
      <c r="M40" s="6" t="s">
        <v>142</v>
      </c>
      <c r="N40" s="6" t="s">
        <v>124</v>
      </c>
    </row>
  </sheetData>
  <phoneticPr fontId="11" type="noConversion"/>
  <dataValidations count="5">
    <dataValidation type="list" allowBlank="1" showInputMessage="1" showErrorMessage="1" sqref="Z3:Z11 W3:W11 AL3:AL11 AF3:AF11 K3:K11 N3:N11 Q3:Q11 H3:H11 T3:T11 AC3:AC11 AI3:AI11 AO3:AO11" xr:uid="{EE9310C7-4EED-4D6D-A82D-74CBB2336489}">
      <formula1>$F$21:$F$27</formula1>
    </dataValidation>
    <dataValidation type="list" allowBlank="1" showInputMessage="1" showErrorMessage="1" sqref="J3:J11 AB3:AB11 Y3:Y11 V3:V11 S3:S11 G3:G11 AK3:AK11 AE3:AE11 P3:P11 M3:M11 AH3:AH11 AN3:AN11" xr:uid="{7431C13D-0799-4E77-8774-7A8C248DE033}">
      <formula1>$E$21:$E$29</formula1>
    </dataValidation>
    <dataValidation type="list" allowBlank="1" showInputMessage="1" showErrorMessage="1" sqref="C3:C11" xr:uid="{3B880DDE-19E9-4537-995E-E5E09BE6B0F8}">
      <formula1>$L$21:$L$24</formula1>
    </dataValidation>
    <dataValidation type="list" allowBlank="1" showInputMessage="1" showErrorMessage="1" sqref="E3:E11" xr:uid="{46B9B521-E49D-4DF3-ADCE-E5D8711B621E}">
      <formula1>$C$21:$C$24</formula1>
    </dataValidation>
    <dataValidation type="list" allowBlank="1" showInputMessage="1" showErrorMessage="1" sqref="D3:D11" xr:uid="{EC32B7B7-5460-4658-95EC-BFD16E992366}">
      <formula1>$A$21:$A$25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9"/>
  <sheetViews>
    <sheetView workbookViewId="0">
      <selection activeCell="P15" sqref="P15"/>
    </sheetView>
  </sheetViews>
  <sheetFormatPr defaultRowHeight="14.4" x14ac:dyDescent="0.3"/>
  <cols>
    <col min="1" max="1" width="24.6640625" customWidth="1"/>
    <col min="2" max="2" width="13" customWidth="1"/>
    <col min="3" max="8" width="8.88671875" bestFit="1" customWidth="1"/>
    <col min="9" max="9" width="18.33203125" customWidth="1"/>
    <col min="10" max="10" width="17" customWidth="1"/>
    <col min="11" max="17" width="8.88671875" bestFit="1" customWidth="1"/>
  </cols>
  <sheetData>
    <row r="1" spans="1:10" x14ac:dyDescent="0.3">
      <c r="A1" s="1" t="s">
        <v>501</v>
      </c>
    </row>
    <row r="2" spans="1:10" x14ac:dyDescent="0.3">
      <c r="A2" t="s">
        <v>502</v>
      </c>
    </row>
    <row r="3" spans="1:10" x14ac:dyDescent="0.3">
      <c r="A3" t="s">
        <v>503</v>
      </c>
    </row>
    <row r="4" spans="1:10" x14ac:dyDescent="0.3">
      <c r="A4" t="s">
        <v>504</v>
      </c>
    </row>
    <row r="5" spans="1:10" ht="15" thickBot="1" x14ac:dyDescent="0.35"/>
    <row r="6" spans="1:10" ht="15.75" customHeight="1" thickBot="1" x14ac:dyDescent="0.35">
      <c r="A6" s="70"/>
      <c r="B6" s="122" t="s">
        <v>505</v>
      </c>
      <c r="C6" s="123"/>
      <c r="D6" s="123"/>
      <c r="E6" s="124"/>
      <c r="F6" s="125" t="s">
        <v>506</v>
      </c>
      <c r="G6" s="124"/>
      <c r="H6" s="126" t="s">
        <v>507</v>
      </c>
      <c r="I6" s="129" t="s">
        <v>508</v>
      </c>
      <c r="J6" s="129" t="s">
        <v>509</v>
      </c>
    </row>
    <row r="7" spans="1:10" ht="15" customHeight="1" x14ac:dyDescent="0.3">
      <c r="A7" s="133" t="s">
        <v>510</v>
      </c>
      <c r="B7" s="135" t="s">
        <v>511</v>
      </c>
      <c r="C7" s="137" t="s">
        <v>512</v>
      </c>
      <c r="D7" s="137" t="s">
        <v>513</v>
      </c>
      <c r="E7" s="71" t="s">
        <v>514</v>
      </c>
      <c r="F7" s="135" t="s">
        <v>515</v>
      </c>
      <c r="G7" s="126" t="s">
        <v>516</v>
      </c>
      <c r="H7" s="127"/>
      <c r="I7" s="130"/>
      <c r="J7" s="130"/>
    </row>
    <row r="8" spans="1:10" ht="29.4" thickBot="1" x14ac:dyDescent="0.35">
      <c r="A8" s="134"/>
      <c r="B8" s="136"/>
      <c r="C8" s="138"/>
      <c r="D8" s="138"/>
      <c r="E8" s="72" t="s">
        <v>517</v>
      </c>
      <c r="F8" s="136"/>
      <c r="G8" s="132"/>
      <c r="H8" s="128"/>
      <c r="I8" s="131"/>
      <c r="J8" s="131"/>
    </row>
    <row r="9" spans="1:10" x14ac:dyDescent="0.3">
      <c r="A9" s="73" t="s">
        <v>518</v>
      </c>
      <c r="B9" s="74">
        <v>78</v>
      </c>
      <c r="C9" s="74">
        <v>70</v>
      </c>
      <c r="D9" s="74">
        <v>46</v>
      </c>
      <c r="E9" s="74">
        <f t="shared" ref="E9:E19" si="0">SUM(B9:D9)</f>
        <v>194</v>
      </c>
      <c r="F9" s="75">
        <v>90</v>
      </c>
      <c r="G9" s="76">
        <v>521</v>
      </c>
      <c r="H9" s="76">
        <f t="shared" ref="H9:H19" si="1">SUM(E9:G9)</f>
        <v>805</v>
      </c>
      <c r="I9" s="76">
        <v>156</v>
      </c>
      <c r="J9" s="76">
        <v>99</v>
      </c>
    </row>
    <row r="10" spans="1:10" ht="15" customHeight="1" x14ac:dyDescent="0.3">
      <c r="A10" s="61" t="s">
        <v>519</v>
      </c>
      <c r="B10" s="77">
        <v>2</v>
      </c>
      <c r="C10">
        <v>4</v>
      </c>
      <c r="D10">
        <v>1</v>
      </c>
      <c r="E10" s="74">
        <f t="shared" si="0"/>
        <v>7</v>
      </c>
      <c r="F10" s="78"/>
      <c r="G10" s="76">
        <v>2</v>
      </c>
      <c r="H10" s="76">
        <f t="shared" si="1"/>
        <v>9</v>
      </c>
      <c r="I10" s="79">
        <v>1</v>
      </c>
      <c r="J10" s="79"/>
    </row>
    <row r="11" spans="1:10" x14ac:dyDescent="0.3">
      <c r="A11" s="80" t="s">
        <v>520</v>
      </c>
      <c r="B11" s="74"/>
      <c r="C11" s="74"/>
      <c r="D11" s="74"/>
      <c r="E11" s="74">
        <f t="shared" si="0"/>
        <v>0</v>
      </c>
      <c r="F11" s="78"/>
      <c r="G11" s="76"/>
      <c r="H11" s="76">
        <f t="shared" si="1"/>
        <v>0</v>
      </c>
      <c r="I11" s="79">
        <v>0</v>
      </c>
      <c r="J11" s="79"/>
    </row>
    <row r="12" spans="1:10" x14ac:dyDescent="0.3">
      <c r="A12" s="80" t="s">
        <v>521</v>
      </c>
      <c r="B12" s="77">
        <v>67</v>
      </c>
      <c r="C12">
        <v>86</v>
      </c>
      <c r="D12">
        <v>52</v>
      </c>
      <c r="E12" s="74">
        <f t="shared" si="0"/>
        <v>205</v>
      </c>
      <c r="F12" s="78">
        <v>29</v>
      </c>
      <c r="G12" s="79">
        <v>166</v>
      </c>
      <c r="H12" s="76">
        <f t="shared" si="1"/>
        <v>400</v>
      </c>
      <c r="I12" s="79">
        <v>83</v>
      </c>
      <c r="J12" s="79">
        <v>6</v>
      </c>
    </row>
    <row r="13" spans="1:10" x14ac:dyDescent="0.3">
      <c r="A13" s="80" t="s">
        <v>522</v>
      </c>
      <c r="B13" s="77">
        <v>47</v>
      </c>
      <c r="C13">
        <v>99</v>
      </c>
      <c r="D13">
        <v>53</v>
      </c>
      <c r="E13" s="74">
        <f t="shared" si="0"/>
        <v>199</v>
      </c>
      <c r="F13" s="78">
        <v>23</v>
      </c>
      <c r="G13" s="76">
        <v>90</v>
      </c>
      <c r="H13" s="76">
        <f t="shared" si="1"/>
        <v>312</v>
      </c>
      <c r="I13" s="79">
        <v>34</v>
      </c>
      <c r="J13" s="79">
        <v>29</v>
      </c>
    </row>
    <row r="14" spans="1:10" x14ac:dyDescent="0.3">
      <c r="A14" s="61" t="s">
        <v>523</v>
      </c>
      <c r="B14" s="77">
        <v>10</v>
      </c>
      <c r="C14">
        <v>16</v>
      </c>
      <c r="D14">
        <v>15</v>
      </c>
      <c r="E14" s="74">
        <f t="shared" si="0"/>
        <v>41</v>
      </c>
      <c r="F14" s="75">
        <v>15</v>
      </c>
      <c r="G14" s="76">
        <v>171</v>
      </c>
      <c r="H14" s="76">
        <f t="shared" si="1"/>
        <v>227</v>
      </c>
      <c r="I14" s="79">
        <v>45</v>
      </c>
      <c r="J14" s="79">
        <v>19</v>
      </c>
    </row>
    <row r="15" spans="1:10" x14ac:dyDescent="0.3">
      <c r="A15" s="61" t="s">
        <v>524</v>
      </c>
      <c r="B15" s="77">
        <v>15</v>
      </c>
      <c r="C15">
        <v>28</v>
      </c>
      <c r="D15">
        <v>43</v>
      </c>
      <c r="E15" s="74">
        <f t="shared" si="0"/>
        <v>86</v>
      </c>
      <c r="F15" s="78">
        <v>29</v>
      </c>
      <c r="G15" s="79">
        <v>136</v>
      </c>
      <c r="H15" s="76">
        <f t="shared" si="1"/>
        <v>251</v>
      </c>
      <c r="I15" s="79">
        <v>8</v>
      </c>
      <c r="J15" s="79">
        <v>37</v>
      </c>
    </row>
    <row r="16" spans="1:10" x14ac:dyDescent="0.3">
      <c r="A16" s="61" t="s">
        <v>525</v>
      </c>
      <c r="B16" s="77">
        <v>11</v>
      </c>
      <c r="C16">
        <v>58</v>
      </c>
      <c r="D16">
        <v>39</v>
      </c>
      <c r="E16" s="74">
        <f t="shared" si="0"/>
        <v>108</v>
      </c>
      <c r="F16" s="78">
        <v>44</v>
      </c>
      <c r="G16" s="79">
        <v>188</v>
      </c>
      <c r="H16" s="76">
        <f t="shared" si="1"/>
        <v>340</v>
      </c>
      <c r="I16" s="79">
        <v>6</v>
      </c>
      <c r="J16" s="79">
        <v>55</v>
      </c>
    </row>
    <row r="17" spans="1:11" x14ac:dyDescent="0.3">
      <c r="A17" s="61" t="s">
        <v>526</v>
      </c>
      <c r="B17" s="74">
        <v>41</v>
      </c>
      <c r="C17" s="74">
        <v>104</v>
      </c>
      <c r="D17">
        <v>90</v>
      </c>
      <c r="E17" s="74">
        <f t="shared" si="0"/>
        <v>235</v>
      </c>
      <c r="F17" s="75">
        <v>47</v>
      </c>
      <c r="G17" s="76">
        <v>246</v>
      </c>
      <c r="H17" s="76">
        <f t="shared" si="1"/>
        <v>528</v>
      </c>
      <c r="I17" s="79">
        <v>103</v>
      </c>
      <c r="J17" s="79">
        <v>59</v>
      </c>
    </row>
    <row r="18" spans="1:11" x14ac:dyDescent="0.3">
      <c r="A18" s="61" t="s">
        <v>527</v>
      </c>
      <c r="B18" s="74">
        <v>56</v>
      </c>
      <c r="C18" s="74">
        <v>108</v>
      </c>
      <c r="D18" s="74">
        <v>65</v>
      </c>
      <c r="E18" s="74">
        <f t="shared" si="0"/>
        <v>229</v>
      </c>
      <c r="F18" s="78">
        <v>1</v>
      </c>
      <c r="G18" s="76">
        <v>101</v>
      </c>
      <c r="H18" s="76">
        <f t="shared" si="1"/>
        <v>331</v>
      </c>
      <c r="I18" s="76">
        <v>31</v>
      </c>
      <c r="J18" s="76"/>
    </row>
    <row r="19" spans="1:11" ht="15" thickBot="1" x14ac:dyDescent="0.35">
      <c r="A19" s="81" t="s">
        <v>528</v>
      </c>
      <c r="B19" s="77">
        <v>13</v>
      </c>
      <c r="C19">
        <v>39</v>
      </c>
      <c r="D19">
        <v>34</v>
      </c>
      <c r="E19" s="74">
        <f t="shared" si="0"/>
        <v>86</v>
      </c>
      <c r="F19" s="78">
        <v>1</v>
      </c>
      <c r="G19" s="79">
        <v>78</v>
      </c>
      <c r="H19" s="76">
        <f t="shared" si="1"/>
        <v>165</v>
      </c>
      <c r="I19" s="79">
        <v>17</v>
      </c>
      <c r="J19" s="79"/>
    </row>
    <row r="20" spans="1:11" ht="15" thickBot="1" x14ac:dyDescent="0.35">
      <c r="A20" s="82" t="s">
        <v>514</v>
      </c>
      <c r="B20" s="83">
        <f t="shared" ref="B20:J20" si="2">SUM(B9:B19)</f>
        <v>340</v>
      </c>
      <c r="C20" s="83">
        <f t="shared" si="2"/>
        <v>612</v>
      </c>
      <c r="D20" s="83">
        <f t="shared" si="2"/>
        <v>438</v>
      </c>
      <c r="E20" s="83">
        <f t="shared" si="2"/>
        <v>1390</v>
      </c>
      <c r="F20" s="84">
        <f t="shared" si="2"/>
        <v>279</v>
      </c>
      <c r="G20" s="85">
        <f t="shared" si="2"/>
        <v>1699</v>
      </c>
      <c r="H20" s="85">
        <f t="shared" si="2"/>
        <v>3368</v>
      </c>
      <c r="I20" s="85">
        <f t="shared" si="2"/>
        <v>484</v>
      </c>
      <c r="J20" s="85">
        <f t="shared" si="2"/>
        <v>304</v>
      </c>
      <c r="K20" s="86">
        <f>G20+F20-J20</f>
        <v>1674</v>
      </c>
    </row>
    <row r="21" spans="1:11" x14ac:dyDescent="0.3">
      <c r="A21" s="87"/>
      <c r="B21" s="86"/>
      <c r="C21" s="86"/>
      <c r="D21" s="86"/>
      <c r="E21" s="86"/>
      <c r="F21" s="86"/>
      <c r="G21" s="86"/>
      <c r="H21" s="86"/>
      <c r="I21" s="86"/>
    </row>
    <row r="22" spans="1:11" x14ac:dyDescent="0.3">
      <c r="A22" s="1" t="s">
        <v>529</v>
      </c>
    </row>
    <row r="23" spans="1:11" x14ac:dyDescent="0.3">
      <c r="A23" t="s">
        <v>502</v>
      </c>
    </row>
    <row r="24" spans="1:11" x14ac:dyDescent="0.3">
      <c r="A24" t="s">
        <v>503</v>
      </c>
    </row>
    <row r="25" spans="1:11" ht="15" thickBot="1" x14ac:dyDescent="0.35">
      <c r="A25" t="s">
        <v>504</v>
      </c>
    </row>
    <row r="26" spans="1:11" ht="15" thickBot="1" x14ac:dyDescent="0.35">
      <c r="A26" s="70"/>
      <c r="B26" s="122" t="s">
        <v>505</v>
      </c>
      <c r="C26" s="123"/>
      <c r="D26" s="123"/>
      <c r="E26" s="124"/>
      <c r="F26" s="125" t="s">
        <v>506</v>
      </c>
      <c r="G26" s="124"/>
      <c r="H26" s="126" t="s">
        <v>530</v>
      </c>
      <c r="I26" s="129" t="s">
        <v>531</v>
      </c>
      <c r="J26" s="129" t="s">
        <v>509</v>
      </c>
    </row>
    <row r="27" spans="1:11" x14ac:dyDescent="0.3">
      <c r="A27" s="133" t="s">
        <v>510</v>
      </c>
      <c r="B27" s="135" t="s">
        <v>511</v>
      </c>
      <c r="C27" s="137" t="s">
        <v>512</v>
      </c>
      <c r="D27" s="137" t="s">
        <v>513</v>
      </c>
      <c r="E27" s="71" t="s">
        <v>514</v>
      </c>
      <c r="F27" s="135" t="s">
        <v>515</v>
      </c>
      <c r="G27" s="126" t="s">
        <v>516</v>
      </c>
      <c r="H27" s="127"/>
      <c r="I27" s="130"/>
      <c r="J27" s="130"/>
    </row>
    <row r="28" spans="1:11" ht="29.4" thickBot="1" x14ac:dyDescent="0.35">
      <c r="A28" s="134"/>
      <c r="B28" s="136"/>
      <c r="C28" s="138"/>
      <c r="D28" s="138"/>
      <c r="E28" s="72" t="s">
        <v>517</v>
      </c>
      <c r="F28" s="136"/>
      <c r="G28" s="132"/>
      <c r="H28" s="128"/>
      <c r="I28" s="131"/>
      <c r="J28" s="131"/>
    </row>
    <row r="29" spans="1:11" ht="15" customHeight="1" x14ac:dyDescent="0.3">
      <c r="A29" s="73" t="s">
        <v>518</v>
      </c>
      <c r="B29" s="88">
        <v>7569.7943529999966</v>
      </c>
      <c r="C29" s="88">
        <v>1992.7863370000002</v>
      </c>
      <c r="D29" s="88">
        <v>458.27686099999994</v>
      </c>
      <c r="E29" s="89">
        <f t="shared" ref="E29:E39" si="3">SUM(B29:D29)</f>
        <v>10020.857550999997</v>
      </c>
      <c r="F29" s="90">
        <v>437.55531400000001</v>
      </c>
      <c r="G29" s="91">
        <v>1762.0127029999987</v>
      </c>
      <c r="H29" s="92">
        <f t="shared" ref="H29:H39" si="4">SUM(E29:G29)</f>
        <v>12220.425567999995</v>
      </c>
      <c r="I29" s="92">
        <v>610.64162999999996</v>
      </c>
      <c r="J29" s="92">
        <v>279.67751799999996</v>
      </c>
    </row>
    <row r="30" spans="1:11" x14ac:dyDescent="0.3">
      <c r="A30" s="61" t="s">
        <v>519</v>
      </c>
      <c r="B30" s="93">
        <v>9.5669199999999996</v>
      </c>
      <c r="C30" s="88">
        <v>21.307748</v>
      </c>
      <c r="D30" s="88">
        <v>13.928989</v>
      </c>
      <c r="E30" s="89">
        <f t="shared" si="3"/>
        <v>44.803657000000001</v>
      </c>
      <c r="F30" s="94"/>
      <c r="G30" s="92">
        <v>3.1150029999999997</v>
      </c>
      <c r="H30" s="92">
        <f t="shared" si="4"/>
        <v>47.918660000000003</v>
      </c>
      <c r="I30" s="95">
        <v>0.431064</v>
      </c>
      <c r="J30" s="95"/>
    </row>
    <row r="31" spans="1:11" x14ac:dyDescent="0.3">
      <c r="A31" s="80" t="s">
        <v>520</v>
      </c>
      <c r="B31" s="89"/>
      <c r="C31" s="89"/>
      <c r="D31" s="88"/>
      <c r="E31" s="89">
        <f t="shared" si="3"/>
        <v>0</v>
      </c>
      <c r="F31" s="94"/>
      <c r="G31" s="96"/>
      <c r="H31" s="92">
        <f t="shared" si="4"/>
        <v>0</v>
      </c>
      <c r="I31" s="95">
        <v>0</v>
      </c>
      <c r="J31" s="95"/>
    </row>
    <row r="32" spans="1:11" x14ac:dyDescent="0.3">
      <c r="A32" s="80" t="s">
        <v>521</v>
      </c>
      <c r="B32" s="93">
        <v>2069.4980449999998</v>
      </c>
      <c r="C32" s="88">
        <v>1953.4511739999998</v>
      </c>
      <c r="D32" s="88">
        <v>514.11067500000001</v>
      </c>
      <c r="E32" s="89">
        <f t="shared" si="3"/>
        <v>4537.059894</v>
      </c>
      <c r="F32" s="94">
        <v>196.97985800000001</v>
      </c>
      <c r="G32" s="95">
        <v>775.51379499999985</v>
      </c>
      <c r="H32" s="92">
        <f t="shared" si="4"/>
        <v>5509.5535469999995</v>
      </c>
      <c r="I32" s="95">
        <v>336.03114899999991</v>
      </c>
      <c r="J32" s="95">
        <v>7.4767320000000002</v>
      </c>
    </row>
    <row r="33" spans="1:10" x14ac:dyDescent="0.3">
      <c r="A33" s="80" t="s">
        <v>522</v>
      </c>
      <c r="B33" s="93">
        <v>917.78935700000034</v>
      </c>
      <c r="C33" s="88">
        <v>1471.8778900000004</v>
      </c>
      <c r="D33" s="88">
        <v>273.15592699999996</v>
      </c>
      <c r="E33" s="89">
        <f t="shared" si="3"/>
        <v>2662.8231740000006</v>
      </c>
      <c r="F33" s="94">
        <v>48.504032999999986</v>
      </c>
      <c r="G33" s="96">
        <v>155.18860500000005</v>
      </c>
      <c r="H33" s="92">
        <f t="shared" si="4"/>
        <v>2866.5158120000006</v>
      </c>
      <c r="I33" s="95">
        <v>57.610495</v>
      </c>
      <c r="J33" s="95">
        <v>15.409287999999998</v>
      </c>
    </row>
    <row r="34" spans="1:10" x14ac:dyDescent="0.3">
      <c r="A34" s="61" t="s">
        <v>523</v>
      </c>
      <c r="B34" s="93">
        <v>521.40396599999997</v>
      </c>
      <c r="C34" s="88">
        <v>373.49582799999996</v>
      </c>
      <c r="D34" s="88">
        <v>245.90810000000002</v>
      </c>
      <c r="E34" s="89">
        <f t="shared" si="3"/>
        <v>1140.807894</v>
      </c>
      <c r="F34" s="97">
        <v>12.519907999999999</v>
      </c>
      <c r="G34" s="92">
        <v>555.72636299999988</v>
      </c>
      <c r="H34" s="92">
        <f t="shared" si="4"/>
        <v>1709.054165</v>
      </c>
      <c r="I34" s="95">
        <v>48.023237000000009</v>
      </c>
      <c r="J34" s="95">
        <v>13.601138000000002</v>
      </c>
    </row>
    <row r="35" spans="1:10" x14ac:dyDescent="0.3">
      <c r="A35" s="61" t="s">
        <v>524</v>
      </c>
      <c r="B35" s="88">
        <v>159.13515599999999</v>
      </c>
      <c r="C35" s="88">
        <v>579.77048299999956</v>
      </c>
      <c r="D35" s="88">
        <v>505.89236700000004</v>
      </c>
      <c r="E35" s="89">
        <f t="shared" si="3"/>
        <v>1244.7980059999995</v>
      </c>
      <c r="F35" s="94">
        <v>49.362489000000004</v>
      </c>
      <c r="G35" s="95">
        <v>213.27951299999998</v>
      </c>
      <c r="H35" s="92">
        <f t="shared" si="4"/>
        <v>1507.4400079999996</v>
      </c>
      <c r="I35" s="95">
        <v>13.395458000000001</v>
      </c>
      <c r="J35" s="95">
        <v>45.794249000000001</v>
      </c>
    </row>
    <row r="36" spans="1:10" x14ac:dyDescent="0.3">
      <c r="A36" s="61" t="s">
        <v>525</v>
      </c>
      <c r="B36" s="93">
        <v>2557.312715</v>
      </c>
      <c r="C36" s="88">
        <v>8124.9903789999998</v>
      </c>
      <c r="D36" s="88">
        <v>1026.8537679999997</v>
      </c>
      <c r="E36" s="89">
        <f t="shared" si="3"/>
        <v>11709.156861999998</v>
      </c>
      <c r="F36" s="94">
        <v>84.217947000000009</v>
      </c>
      <c r="G36" s="96">
        <v>489.85082699999998</v>
      </c>
      <c r="H36" s="92">
        <f t="shared" si="4"/>
        <v>12283.225635999997</v>
      </c>
      <c r="I36" s="95">
        <v>73.764058999999989</v>
      </c>
      <c r="J36" s="95">
        <v>49.145238000000006</v>
      </c>
    </row>
    <row r="37" spans="1:10" x14ac:dyDescent="0.3">
      <c r="A37" s="61" t="s">
        <v>526</v>
      </c>
      <c r="B37" s="88">
        <v>11362.632969999999</v>
      </c>
      <c r="C37" s="88">
        <v>12706.813828999997</v>
      </c>
      <c r="D37" s="88">
        <v>4441.0149050000009</v>
      </c>
      <c r="E37" s="89">
        <f t="shared" si="3"/>
        <v>28510.461703999998</v>
      </c>
      <c r="F37" s="97">
        <v>233.09976600000002</v>
      </c>
      <c r="G37" s="92">
        <v>1013.4059530000005</v>
      </c>
      <c r="H37" s="92">
        <f t="shared" si="4"/>
        <v>29756.967422999998</v>
      </c>
      <c r="I37" s="95">
        <v>468.80777399999994</v>
      </c>
      <c r="J37" s="95">
        <v>93.195791</v>
      </c>
    </row>
    <row r="38" spans="1:10" x14ac:dyDescent="0.3">
      <c r="A38" s="61" t="s">
        <v>527</v>
      </c>
      <c r="B38" s="88">
        <v>49282.244801000008</v>
      </c>
      <c r="C38" s="88">
        <v>40720.603587000005</v>
      </c>
      <c r="D38" s="88">
        <v>13281.416052000002</v>
      </c>
      <c r="E38" s="89">
        <f t="shared" si="3"/>
        <v>103284.26444000001</v>
      </c>
      <c r="F38" s="94">
        <v>2.091469</v>
      </c>
      <c r="G38" s="96">
        <v>547.62989700000014</v>
      </c>
      <c r="H38" s="92">
        <f t="shared" si="4"/>
        <v>103833.98580600003</v>
      </c>
      <c r="I38" s="92">
        <v>225.41140099999993</v>
      </c>
      <c r="J38" s="92"/>
    </row>
    <row r="39" spans="1:10" ht="15" thickBot="1" x14ac:dyDescent="0.35">
      <c r="A39" s="81" t="s">
        <v>528</v>
      </c>
      <c r="B39" s="93">
        <v>5743.846982</v>
      </c>
      <c r="C39" s="88">
        <v>8694.8534620000009</v>
      </c>
      <c r="D39" s="88">
        <v>2044.351422</v>
      </c>
      <c r="E39" s="89">
        <f t="shared" si="3"/>
        <v>16483.051866000002</v>
      </c>
      <c r="F39" s="98">
        <v>1.5671850000000001</v>
      </c>
      <c r="G39" s="99">
        <v>403.40811300000007</v>
      </c>
      <c r="H39" s="92">
        <f t="shared" si="4"/>
        <v>16888.027164000003</v>
      </c>
      <c r="I39" s="95">
        <v>183.19373499999995</v>
      </c>
      <c r="J39" s="95"/>
    </row>
    <row r="40" spans="1:10" ht="15" thickBot="1" x14ac:dyDescent="0.35">
      <c r="A40" s="82" t="s">
        <v>514</v>
      </c>
      <c r="B40" s="100">
        <f t="shared" ref="B40:J40" si="5">SUM(B29:B39)</f>
        <v>80193.225265000001</v>
      </c>
      <c r="C40" s="100">
        <f t="shared" si="5"/>
        <v>76639.950717</v>
      </c>
      <c r="D40" s="100">
        <f t="shared" si="5"/>
        <v>22804.909066000004</v>
      </c>
      <c r="E40" s="100">
        <f t="shared" si="5"/>
        <v>179638.08504800001</v>
      </c>
      <c r="F40" s="101">
        <f t="shared" si="5"/>
        <v>1065.8979689999999</v>
      </c>
      <c r="G40" s="102">
        <f t="shared" si="5"/>
        <v>5919.1307719999986</v>
      </c>
      <c r="H40" s="102">
        <f t="shared" si="5"/>
        <v>186623.113789</v>
      </c>
      <c r="I40" s="102">
        <f t="shared" si="5"/>
        <v>2017.3100019999997</v>
      </c>
      <c r="J40" s="102">
        <f t="shared" si="5"/>
        <v>504.29995399999996</v>
      </c>
    </row>
    <row r="42" spans="1:10" x14ac:dyDescent="0.3">
      <c r="A42" s="1" t="s">
        <v>532</v>
      </c>
    </row>
    <row r="43" spans="1:10" x14ac:dyDescent="0.3">
      <c r="A43" s="103" t="s">
        <v>533</v>
      </c>
    </row>
    <row r="44" spans="1:10" x14ac:dyDescent="0.3">
      <c r="A44" t="s">
        <v>502</v>
      </c>
    </row>
    <row r="45" spans="1:10" x14ac:dyDescent="0.3">
      <c r="A45" t="s">
        <v>503</v>
      </c>
    </row>
    <row r="46" spans="1:10" ht="15" thickBot="1" x14ac:dyDescent="0.35">
      <c r="A46" t="s">
        <v>504</v>
      </c>
    </row>
    <row r="47" spans="1:10" ht="29.4" thickBot="1" x14ac:dyDescent="0.35">
      <c r="A47" s="104" t="s">
        <v>534</v>
      </c>
      <c r="B47" s="105" t="s">
        <v>535</v>
      </c>
      <c r="C47" s="106" t="s">
        <v>536</v>
      </c>
    </row>
    <row r="48" spans="1:10" ht="15" thickBot="1" x14ac:dyDescent="0.35">
      <c r="A48" s="107" t="s">
        <v>519</v>
      </c>
      <c r="B48" t="s">
        <v>519</v>
      </c>
      <c r="C48" s="108" t="s">
        <v>537</v>
      </c>
    </row>
    <row r="49" spans="1:3" x14ac:dyDescent="0.3">
      <c r="A49" s="109" t="s">
        <v>518</v>
      </c>
      <c r="B49" s="110" t="s">
        <v>538</v>
      </c>
      <c r="C49" s="111" t="s">
        <v>537</v>
      </c>
    </row>
    <row r="50" spans="1:3" x14ac:dyDescent="0.3">
      <c r="A50" s="107"/>
      <c r="B50" t="s">
        <v>539</v>
      </c>
      <c r="C50" s="108" t="s">
        <v>537</v>
      </c>
    </row>
    <row r="51" spans="1:3" x14ac:dyDescent="0.3">
      <c r="A51" s="107"/>
      <c r="B51" t="s">
        <v>540</v>
      </c>
      <c r="C51" s="108" t="s">
        <v>537</v>
      </c>
    </row>
    <row r="52" spans="1:3" x14ac:dyDescent="0.3">
      <c r="A52" s="107"/>
      <c r="B52" t="s">
        <v>541</v>
      </c>
      <c r="C52" s="108" t="s">
        <v>537</v>
      </c>
    </row>
    <row r="53" spans="1:3" x14ac:dyDescent="0.3">
      <c r="A53" s="107"/>
      <c r="B53" t="s">
        <v>542</v>
      </c>
      <c r="C53" s="108" t="s">
        <v>537</v>
      </c>
    </row>
    <row r="54" spans="1:3" x14ac:dyDescent="0.3">
      <c r="A54" s="107"/>
      <c r="B54" t="s">
        <v>543</v>
      </c>
      <c r="C54" s="108" t="s">
        <v>537</v>
      </c>
    </row>
    <row r="55" spans="1:3" x14ac:dyDescent="0.3">
      <c r="A55" s="107"/>
      <c r="B55" t="s">
        <v>544</v>
      </c>
      <c r="C55" s="108" t="s">
        <v>537</v>
      </c>
    </row>
    <row r="56" spans="1:3" x14ac:dyDescent="0.3">
      <c r="A56" s="107"/>
      <c r="B56" t="s">
        <v>545</v>
      </c>
      <c r="C56" s="108" t="s">
        <v>537</v>
      </c>
    </row>
    <row r="57" spans="1:3" x14ac:dyDescent="0.3">
      <c r="A57" s="107"/>
      <c r="B57" t="s">
        <v>546</v>
      </c>
      <c r="C57" s="108" t="s">
        <v>537</v>
      </c>
    </row>
    <row r="58" spans="1:3" x14ac:dyDescent="0.3">
      <c r="A58" s="107"/>
      <c r="B58" t="s">
        <v>547</v>
      </c>
      <c r="C58" s="108" t="s">
        <v>537</v>
      </c>
    </row>
    <row r="59" spans="1:3" x14ac:dyDescent="0.3">
      <c r="A59" s="107"/>
      <c r="B59" t="s">
        <v>548</v>
      </c>
      <c r="C59" s="108" t="s">
        <v>537</v>
      </c>
    </row>
    <row r="60" spans="1:3" x14ac:dyDescent="0.3">
      <c r="A60" s="107"/>
      <c r="B60" t="s">
        <v>549</v>
      </c>
      <c r="C60" s="108" t="s">
        <v>537</v>
      </c>
    </row>
    <row r="61" spans="1:3" x14ac:dyDescent="0.3">
      <c r="A61" s="107"/>
      <c r="B61" t="s">
        <v>550</v>
      </c>
      <c r="C61" s="108" t="s">
        <v>537</v>
      </c>
    </row>
    <row r="62" spans="1:3" ht="15" thickBot="1" x14ac:dyDescent="0.35">
      <c r="A62" s="112"/>
      <c r="B62" s="113" t="s">
        <v>551</v>
      </c>
      <c r="C62" s="114" t="s">
        <v>537</v>
      </c>
    </row>
    <row r="63" spans="1:3" x14ac:dyDescent="0.3">
      <c r="A63" s="107" t="s">
        <v>521</v>
      </c>
      <c r="B63" t="s">
        <v>552</v>
      </c>
      <c r="C63" s="108" t="s">
        <v>537</v>
      </c>
    </row>
    <row r="64" spans="1:3" x14ac:dyDescent="0.3">
      <c r="A64" s="107"/>
      <c r="B64" t="s">
        <v>553</v>
      </c>
      <c r="C64" s="108" t="s">
        <v>537</v>
      </c>
    </row>
    <row r="65" spans="1:3" x14ac:dyDescent="0.3">
      <c r="A65" s="107"/>
      <c r="B65" t="s">
        <v>554</v>
      </c>
      <c r="C65" s="108" t="s">
        <v>537</v>
      </c>
    </row>
    <row r="66" spans="1:3" x14ac:dyDescent="0.3">
      <c r="A66" s="107"/>
      <c r="B66" t="s">
        <v>555</v>
      </c>
      <c r="C66" s="108" t="s">
        <v>537</v>
      </c>
    </row>
    <row r="67" spans="1:3" x14ac:dyDescent="0.3">
      <c r="A67" s="107"/>
      <c r="B67" t="s">
        <v>556</v>
      </c>
      <c r="C67" s="108" t="s">
        <v>537</v>
      </c>
    </row>
    <row r="68" spans="1:3" x14ac:dyDescent="0.3">
      <c r="A68" s="107"/>
      <c r="B68" t="s">
        <v>557</v>
      </c>
      <c r="C68" s="108" t="s">
        <v>537</v>
      </c>
    </row>
    <row r="69" spans="1:3" x14ac:dyDescent="0.3">
      <c r="A69" s="107"/>
      <c r="B69" t="s">
        <v>558</v>
      </c>
      <c r="C69" s="108" t="s">
        <v>537</v>
      </c>
    </row>
    <row r="70" spans="1:3" x14ac:dyDescent="0.3">
      <c r="A70" s="107"/>
      <c r="B70" t="s">
        <v>559</v>
      </c>
      <c r="C70" s="108" t="s">
        <v>537</v>
      </c>
    </row>
    <row r="71" spans="1:3" x14ac:dyDescent="0.3">
      <c r="A71" s="107"/>
      <c r="B71" t="s">
        <v>560</v>
      </c>
      <c r="C71" s="108" t="s">
        <v>537</v>
      </c>
    </row>
    <row r="72" spans="1:3" ht="15" thickBot="1" x14ac:dyDescent="0.35">
      <c r="A72" s="107"/>
      <c r="B72" t="s">
        <v>561</v>
      </c>
      <c r="C72" s="108" t="s">
        <v>537</v>
      </c>
    </row>
    <row r="73" spans="1:3" x14ac:dyDescent="0.3">
      <c r="A73" s="109" t="s">
        <v>522</v>
      </c>
      <c r="B73" s="110" t="s">
        <v>562</v>
      </c>
      <c r="C73" s="111" t="s">
        <v>537</v>
      </c>
    </row>
    <row r="74" spans="1:3" x14ac:dyDescent="0.3">
      <c r="A74" s="107"/>
      <c r="B74" t="s">
        <v>563</v>
      </c>
      <c r="C74" s="108" t="s">
        <v>537</v>
      </c>
    </row>
    <row r="75" spans="1:3" x14ac:dyDescent="0.3">
      <c r="A75" s="107"/>
      <c r="B75" t="s">
        <v>564</v>
      </c>
      <c r="C75" s="108" t="s">
        <v>537</v>
      </c>
    </row>
    <row r="76" spans="1:3" x14ac:dyDescent="0.3">
      <c r="A76" s="107"/>
      <c r="B76" t="s">
        <v>565</v>
      </c>
      <c r="C76" s="108" t="s">
        <v>537</v>
      </c>
    </row>
    <row r="77" spans="1:3" x14ac:dyDescent="0.3">
      <c r="A77" s="107"/>
      <c r="B77" t="s">
        <v>566</v>
      </c>
      <c r="C77" s="108" t="s">
        <v>537</v>
      </c>
    </row>
    <row r="78" spans="1:3" x14ac:dyDescent="0.3">
      <c r="A78" s="107"/>
      <c r="B78" t="s">
        <v>567</v>
      </c>
      <c r="C78" s="108" t="s">
        <v>537</v>
      </c>
    </row>
    <row r="79" spans="1:3" x14ac:dyDescent="0.3">
      <c r="A79" s="107"/>
      <c r="B79" t="s">
        <v>568</v>
      </c>
      <c r="C79" s="108" t="s">
        <v>537</v>
      </c>
    </row>
    <row r="80" spans="1:3" x14ac:dyDescent="0.3">
      <c r="A80" s="107"/>
      <c r="B80" t="s">
        <v>569</v>
      </c>
      <c r="C80" s="108" t="s">
        <v>537</v>
      </c>
    </row>
    <row r="81" spans="1:3" x14ac:dyDescent="0.3">
      <c r="A81" s="107"/>
      <c r="B81" t="s">
        <v>570</v>
      </c>
      <c r="C81" s="108" t="s">
        <v>537</v>
      </c>
    </row>
    <row r="82" spans="1:3" x14ac:dyDescent="0.3">
      <c r="A82" s="107"/>
      <c r="B82" t="s">
        <v>571</v>
      </c>
      <c r="C82" s="108" t="s">
        <v>537</v>
      </c>
    </row>
    <row r="83" spans="1:3" ht="15" thickBot="1" x14ac:dyDescent="0.35">
      <c r="A83" s="112"/>
      <c r="B83" s="113" t="s">
        <v>572</v>
      </c>
      <c r="C83" s="114" t="s">
        <v>537</v>
      </c>
    </row>
    <row r="84" spans="1:3" x14ac:dyDescent="0.3">
      <c r="A84" s="107" t="s">
        <v>523</v>
      </c>
      <c r="B84" t="s">
        <v>573</v>
      </c>
      <c r="C84" s="108" t="s">
        <v>537</v>
      </c>
    </row>
    <row r="85" spans="1:3" x14ac:dyDescent="0.3">
      <c r="A85" s="107"/>
      <c r="B85" t="s">
        <v>574</v>
      </c>
      <c r="C85" s="108" t="s">
        <v>537</v>
      </c>
    </row>
    <row r="86" spans="1:3" x14ac:dyDescent="0.3">
      <c r="A86" s="107"/>
      <c r="B86" t="s">
        <v>575</v>
      </c>
      <c r="C86" s="108" t="s">
        <v>537</v>
      </c>
    </row>
    <row r="87" spans="1:3" x14ac:dyDescent="0.3">
      <c r="A87" s="107"/>
      <c r="B87" t="s">
        <v>576</v>
      </c>
      <c r="C87" s="108" t="s">
        <v>537</v>
      </c>
    </row>
    <row r="88" spans="1:3" x14ac:dyDescent="0.3">
      <c r="A88" s="107"/>
      <c r="B88" t="s">
        <v>577</v>
      </c>
      <c r="C88" s="108" t="s">
        <v>537</v>
      </c>
    </row>
    <row r="89" spans="1:3" x14ac:dyDescent="0.3">
      <c r="A89" s="107"/>
      <c r="B89" t="s">
        <v>578</v>
      </c>
      <c r="C89" s="108" t="s">
        <v>537</v>
      </c>
    </row>
    <row r="90" spans="1:3" x14ac:dyDescent="0.3">
      <c r="A90" s="107"/>
      <c r="B90" t="s">
        <v>579</v>
      </c>
      <c r="C90" s="108" t="s">
        <v>537</v>
      </c>
    </row>
    <row r="91" spans="1:3" x14ac:dyDescent="0.3">
      <c r="A91" s="107"/>
      <c r="B91" t="s">
        <v>580</v>
      </c>
      <c r="C91" s="108" t="s">
        <v>537</v>
      </c>
    </row>
    <row r="92" spans="1:3" x14ac:dyDescent="0.3">
      <c r="A92" s="107"/>
      <c r="B92" t="s">
        <v>581</v>
      </c>
      <c r="C92" s="108" t="s">
        <v>537</v>
      </c>
    </row>
    <row r="93" spans="1:3" x14ac:dyDescent="0.3">
      <c r="A93" s="107"/>
      <c r="B93" t="s">
        <v>582</v>
      </c>
      <c r="C93" s="108" t="s">
        <v>537</v>
      </c>
    </row>
    <row r="94" spans="1:3" x14ac:dyDescent="0.3">
      <c r="A94" s="107"/>
      <c r="B94" t="s">
        <v>583</v>
      </c>
      <c r="C94" s="108" t="s">
        <v>537</v>
      </c>
    </row>
    <row r="95" spans="1:3" x14ac:dyDescent="0.3">
      <c r="A95" s="107"/>
      <c r="B95" t="s">
        <v>584</v>
      </c>
      <c r="C95" s="108" t="s">
        <v>537</v>
      </c>
    </row>
    <row r="96" spans="1:3" x14ac:dyDescent="0.3">
      <c r="A96" s="107"/>
      <c r="B96" t="s">
        <v>585</v>
      </c>
      <c r="C96" s="108" t="s">
        <v>537</v>
      </c>
    </row>
    <row r="97" spans="1:3" ht="15" thickBot="1" x14ac:dyDescent="0.35">
      <c r="A97" s="107"/>
      <c r="B97" t="s">
        <v>586</v>
      </c>
      <c r="C97" s="108" t="s">
        <v>537</v>
      </c>
    </row>
    <row r="98" spans="1:3" x14ac:dyDescent="0.3">
      <c r="A98" s="109" t="s">
        <v>524</v>
      </c>
      <c r="B98" s="110" t="s">
        <v>587</v>
      </c>
      <c r="C98" s="111" t="s">
        <v>537</v>
      </c>
    </row>
    <row r="99" spans="1:3" x14ac:dyDescent="0.3">
      <c r="A99" s="107"/>
      <c r="B99" t="s">
        <v>588</v>
      </c>
      <c r="C99" s="108" t="s">
        <v>537</v>
      </c>
    </row>
    <row r="100" spans="1:3" x14ac:dyDescent="0.3">
      <c r="A100" s="107"/>
      <c r="B100" t="s">
        <v>589</v>
      </c>
      <c r="C100" s="108" t="s">
        <v>537</v>
      </c>
    </row>
    <row r="101" spans="1:3" x14ac:dyDescent="0.3">
      <c r="A101" s="107"/>
      <c r="B101" t="s">
        <v>590</v>
      </c>
      <c r="C101" s="108" t="s">
        <v>537</v>
      </c>
    </row>
    <row r="102" spans="1:3" x14ac:dyDescent="0.3">
      <c r="A102" s="107"/>
      <c r="B102" t="s">
        <v>591</v>
      </c>
      <c r="C102" s="108" t="s">
        <v>537</v>
      </c>
    </row>
    <row r="103" spans="1:3" x14ac:dyDescent="0.3">
      <c r="A103" s="107"/>
      <c r="B103" t="s">
        <v>592</v>
      </c>
      <c r="C103" s="108" t="s">
        <v>537</v>
      </c>
    </row>
    <row r="104" spans="1:3" x14ac:dyDescent="0.3">
      <c r="A104" s="107"/>
      <c r="B104" t="s">
        <v>593</v>
      </c>
      <c r="C104" s="108" t="s">
        <v>537</v>
      </c>
    </row>
    <row r="105" spans="1:3" x14ac:dyDescent="0.3">
      <c r="A105" s="107"/>
      <c r="B105" t="s">
        <v>594</v>
      </c>
      <c r="C105" s="108" t="s">
        <v>537</v>
      </c>
    </row>
    <row r="106" spans="1:3" x14ac:dyDescent="0.3">
      <c r="A106" s="107"/>
      <c r="B106" t="s">
        <v>595</v>
      </c>
      <c r="C106" s="108" t="s">
        <v>537</v>
      </c>
    </row>
    <row r="107" spans="1:3" x14ac:dyDescent="0.3">
      <c r="A107" s="107"/>
      <c r="B107" t="s">
        <v>596</v>
      </c>
      <c r="C107" s="108" t="s">
        <v>537</v>
      </c>
    </row>
    <row r="108" spans="1:3" x14ac:dyDescent="0.3">
      <c r="A108" s="107"/>
      <c r="B108" t="s">
        <v>597</v>
      </c>
      <c r="C108" s="108" t="s">
        <v>537</v>
      </c>
    </row>
    <row r="109" spans="1:3" x14ac:dyDescent="0.3">
      <c r="A109" s="107"/>
      <c r="B109" t="s">
        <v>598</v>
      </c>
      <c r="C109" s="108" t="s">
        <v>537</v>
      </c>
    </row>
    <row r="110" spans="1:3" x14ac:dyDescent="0.3">
      <c r="A110" s="107"/>
      <c r="B110" t="s">
        <v>599</v>
      </c>
      <c r="C110" s="108" t="s">
        <v>537</v>
      </c>
    </row>
    <row r="111" spans="1:3" x14ac:dyDescent="0.3">
      <c r="A111" s="107"/>
      <c r="B111" t="s">
        <v>600</v>
      </c>
      <c r="C111" s="108" t="s">
        <v>537</v>
      </c>
    </row>
    <row r="112" spans="1:3" x14ac:dyDescent="0.3">
      <c r="A112" s="107"/>
      <c r="B112" t="s">
        <v>601</v>
      </c>
      <c r="C112" s="108" t="s">
        <v>537</v>
      </c>
    </row>
    <row r="113" spans="1:3" x14ac:dyDescent="0.3">
      <c r="A113" s="107"/>
      <c r="B113" t="s">
        <v>602</v>
      </c>
      <c r="C113" s="108" t="s">
        <v>537</v>
      </c>
    </row>
    <row r="114" spans="1:3" x14ac:dyDescent="0.3">
      <c r="A114" s="107"/>
      <c r="B114" t="s">
        <v>603</v>
      </c>
      <c r="C114" s="108" t="s">
        <v>537</v>
      </c>
    </row>
    <row r="115" spans="1:3" x14ac:dyDescent="0.3">
      <c r="A115" s="107"/>
      <c r="B115" t="s">
        <v>604</v>
      </c>
      <c r="C115" s="108" t="s">
        <v>537</v>
      </c>
    </row>
    <row r="116" spans="1:3" x14ac:dyDescent="0.3">
      <c r="A116" s="107"/>
      <c r="B116" t="s">
        <v>605</v>
      </c>
      <c r="C116" s="108" t="s">
        <v>537</v>
      </c>
    </row>
    <row r="117" spans="1:3" x14ac:dyDescent="0.3">
      <c r="A117" s="107"/>
      <c r="B117" t="s">
        <v>606</v>
      </c>
      <c r="C117" s="108" t="s">
        <v>537</v>
      </c>
    </row>
    <row r="118" spans="1:3" x14ac:dyDescent="0.3">
      <c r="A118" s="107"/>
      <c r="B118" t="s">
        <v>607</v>
      </c>
      <c r="C118" s="108" t="s">
        <v>537</v>
      </c>
    </row>
    <row r="119" spans="1:3" x14ac:dyDescent="0.3">
      <c r="A119" s="107"/>
      <c r="B119" t="s">
        <v>608</v>
      </c>
      <c r="C119" s="108" t="s">
        <v>537</v>
      </c>
    </row>
    <row r="120" spans="1:3" x14ac:dyDescent="0.3">
      <c r="A120" s="107"/>
      <c r="B120" t="s">
        <v>609</v>
      </c>
      <c r="C120" s="108" t="s">
        <v>537</v>
      </c>
    </row>
    <row r="121" spans="1:3" x14ac:dyDescent="0.3">
      <c r="A121" s="107"/>
      <c r="B121" t="s">
        <v>610</v>
      </c>
      <c r="C121" s="108" t="s">
        <v>537</v>
      </c>
    </row>
    <row r="122" spans="1:3" x14ac:dyDescent="0.3">
      <c r="A122" s="107"/>
      <c r="B122" t="s">
        <v>611</v>
      </c>
      <c r="C122" s="108" t="s">
        <v>537</v>
      </c>
    </row>
    <row r="123" spans="1:3" x14ac:dyDescent="0.3">
      <c r="A123" s="107"/>
      <c r="B123" t="s">
        <v>612</v>
      </c>
      <c r="C123" s="108" t="s">
        <v>537</v>
      </c>
    </row>
    <row r="124" spans="1:3" x14ac:dyDescent="0.3">
      <c r="A124" s="107"/>
      <c r="B124" t="s">
        <v>613</v>
      </c>
      <c r="C124" s="108" t="s">
        <v>537</v>
      </c>
    </row>
    <row r="125" spans="1:3" x14ac:dyDescent="0.3">
      <c r="A125" s="107"/>
      <c r="B125" t="s">
        <v>614</v>
      </c>
      <c r="C125" s="108" t="s">
        <v>537</v>
      </c>
    </row>
    <row r="126" spans="1:3" x14ac:dyDescent="0.3">
      <c r="A126" s="107"/>
      <c r="B126" t="s">
        <v>615</v>
      </c>
      <c r="C126" s="108" t="s">
        <v>537</v>
      </c>
    </row>
    <row r="127" spans="1:3" ht="15" thickBot="1" x14ac:dyDescent="0.35">
      <c r="A127" s="112"/>
      <c r="B127" s="113" t="s">
        <v>616</v>
      </c>
      <c r="C127" s="114" t="s">
        <v>537</v>
      </c>
    </row>
    <row r="128" spans="1:3" x14ac:dyDescent="0.3">
      <c r="A128" s="107" t="s">
        <v>525</v>
      </c>
      <c r="B128" t="s">
        <v>617</v>
      </c>
      <c r="C128" s="108" t="s">
        <v>537</v>
      </c>
    </row>
    <row r="129" spans="1:3" x14ac:dyDescent="0.3">
      <c r="A129" s="107"/>
      <c r="B129" t="s">
        <v>618</v>
      </c>
      <c r="C129" s="108" t="s">
        <v>537</v>
      </c>
    </row>
    <row r="130" spans="1:3" x14ac:dyDescent="0.3">
      <c r="A130" s="107"/>
      <c r="B130" t="s">
        <v>619</v>
      </c>
      <c r="C130" s="108" t="s">
        <v>537</v>
      </c>
    </row>
    <row r="131" spans="1:3" x14ac:dyDescent="0.3">
      <c r="A131" s="107"/>
      <c r="B131" t="s">
        <v>620</v>
      </c>
      <c r="C131" s="108" t="s">
        <v>537</v>
      </c>
    </row>
    <row r="132" spans="1:3" x14ac:dyDescent="0.3">
      <c r="A132" s="107"/>
      <c r="B132" t="s">
        <v>621</v>
      </c>
      <c r="C132" s="108" t="s">
        <v>537</v>
      </c>
    </row>
    <row r="133" spans="1:3" x14ac:dyDescent="0.3">
      <c r="A133" s="107"/>
      <c r="B133" t="s">
        <v>622</v>
      </c>
      <c r="C133" s="108" t="s">
        <v>537</v>
      </c>
    </row>
    <row r="134" spans="1:3" x14ac:dyDescent="0.3">
      <c r="A134" s="107"/>
      <c r="B134" t="s">
        <v>623</v>
      </c>
      <c r="C134" s="108" t="s">
        <v>537</v>
      </c>
    </row>
    <row r="135" spans="1:3" x14ac:dyDescent="0.3">
      <c r="A135" s="107"/>
      <c r="B135" t="s">
        <v>624</v>
      </c>
      <c r="C135" s="108" t="s">
        <v>537</v>
      </c>
    </row>
    <row r="136" spans="1:3" x14ac:dyDescent="0.3">
      <c r="A136" s="107"/>
      <c r="B136" t="s">
        <v>625</v>
      </c>
      <c r="C136" s="108" t="s">
        <v>537</v>
      </c>
    </row>
    <row r="137" spans="1:3" x14ac:dyDescent="0.3">
      <c r="A137" s="107"/>
      <c r="B137" t="s">
        <v>626</v>
      </c>
      <c r="C137" s="108" t="s">
        <v>537</v>
      </c>
    </row>
    <row r="138" spans="1:3" x14ac:dyDescent="0.3">
      <c r="A138" s="107"/>
      <c r="B138" t="s">
        <v>627</v>
      </c>
      <c r="C138" s="108" t="s">
        <v>537</v>
      </c>
    </row>
    <row r="139" spans="1:3" x14ac:dyDescent="0.3">
      <c r="A139" s="107"/>
      <c r="B139" t="s">
        <v>628</v>
      </c>
      <c r="C139" s="108" t="s">
        <v>537</v>
      </c>
    </row>
    <row r="140" spans="1:3" x14ac:dyDescent="0.3">
      <c r="A140" s="107"/>
      <c r="B140" t="s">
        <v>629</v>
      </c>
      <c r="C140" s="108" t="s">
        <v>537</v>
      </c>
    </row>
    <row r="141" spans="1:3" x14ac:dyDescent="0.3">
      <c r="A141" s="107"/>
      <c r="B141" t="s">
        <v>630</v>
      </c>
      <c r="C141" s="108" t="s">
        <v>537</v>
      </c>
    </row>
    <row r="142" spans="1:3" x14ac:dyDescent="0.3">
      <c r="A142" s="107"/>
      <c r="B142" t="s">
        <v>631</v>
      </c>
      <c r="C142" s="108" t="s">
        <v>537</v>
      </c>
    </row>
    <row r="143" spans="1:3" x14ac:dyDescent="0.3">
      <c r="A143" s="107"/>
      <c r="B143" t="s">
        <v>632</v>
      </c>
      <c r="C143" s="108" t="s">
        <v>537</v>
      </c>
    </row>
    <row r="144" spans="1:3" x14ac:dyDescent="0.3">
      <c r="A144" s="107"/>
      <c r="B144" t="s">
        <v>633</v>
      </c>
      <c r="C144" s="108" t="s">
        <v>537</v>
      </c>
    </row>
    <row r="145" spans="1:3" ht="15" thickBot="1" x14ac:dyDescent="0.35">
      <c r="A145" s="107"/>
      <c r="B145" t="s">
        <v>634</v>
      </c>
      <c r="C145" s="108" t="s">
        <v>537</v>
      </c>
    </row>
    <row r="146" spans="1:3" x14ac:dyDescent="0.3">
      <c r="A146" s="109" t="s">
        <v>526</v>
      </c>
      <c r="B146" s="110" t="s">
        <v>635</v>
      </c>
      <c r="C146" s="111" t="s">
        <v>537</v>
      </c>
    </row>
    <row r="147" spans="1:3" x14ac:dyDescent="0.3">
      <c r="A147" s="107"/>
      <c r="B147" t="s">
        <v>636</v>
      </c>
      <c r="C147" s="108" t="s">
        <v>537</v>
      </c>
    </row>
    <row r="148" spans="1:3" x14ac:dyDescent="0.3">
      <c r="A148" s="107"/>
      <c r="B148" t="s">
        <v>637</v>
      </c>
      <c r="C148" s="108" t="s">
        <v>537</v>
      </c>
    </row>
    <row r="149" spans="1:3" x14ac:dyDescent="0.3">
      <c r="A149" s="107"/>
      <c r="B149" t="s">
        <v>638</v>
      </c>
      <c r="C149" s="108" t="s">
        <v>537</v>
      </c>
    </row>
    <row r="150" spans="1:3" x14ac:dyDescent="0.3">
      <c r="A150" s="107"/>
      <c r="B150" t="s">
        <v>639</v>
      </c>
      <c r="C150" s="108" t="s">
        <v>537</v>
      </c>
    </row>
    <row r="151" spans="1:3" x14ac:dyDescent="0.3">
      <c r="A151" s="107"/>
      <c r="B151" t="s">
        <v>640</v>
      </c>
      <c r="C151" s="108" t="s">
        <v>537</v>
      </c>
    </row>
    <row r="152" spans="1:3" x14ac:dyDescent="0.3">
      <c r="A152" s="107"/>
      <c r="B152" t="s">
        <v>641</v>
      </c>
      <c r="C152" s="108" t="s">
        <v>537</v>
      </c>
    </row>
    <row r="153" spans="1:3" x14ac:dyDescent="0.3">
      <c r="A153" s="107"/>
      <c r="B153" t="s">
        <v>642</v>
      </c>
      <c r="C153" s="108" t="s">
        <v>537</v>
      </c>
    </row>
    <row r="154" spans="1:3" x14ac:dyDescent="0.3">
      <c r="A154" s="107"/>
      <c r="B154" t="s">
        <v>643</v>
      </c>
      <c r="C154" s="108" t="s">
        <v>537</v>
      </c>
    </row>
    <row r="155" spans="1:3" x14ac:dyDescent="0.3">
      <c r="A155" s="107"/>
      <c r="B155" t="s">
        <v>644</v>
      </c>
      <c r="C155" s="108" t="s">
        <v>537</v>
      </c>
    </row>
    <row r="156" spans="1:3" x14ac:dyDescent="0.3">
      <c r="A156" s="107"/>
      <c r="B156" t="s">
        <v>645</v>
      </c>
      <c r="C156" s="108" t="s">
        <v>537</v>
      </c>
    </row>
    <row r="157" spans="1:3" x14ac:dyDescent="0.3">
      <c r="A157" s="107"/>
      <c r="B157" t="s">
        <v>646</v>
      </c>
      <c r="C157" s="108" t="s">
        <v>537</v>
      </c>
    </row>
    <row r="158" spans="1:3" x14ac:dyDescent="0.3">
      <c r="A158" s="107"/>
      <c r="B158" t="s">
        <v>647</v>
      </c>
      <c r="C158" s="108" t="s">
        <v>537</v>
      </c>
    </row>
    <row r="159" spans="1:3" x14ac:dyDescent="0.3">
      <c r="A159" s="107"/>
      <c r="B159" t="s">
        <v>648</v>
      </c>
      <c r="C159" s="108" t="s">
        <v>537</v>
      </c>
    </row>
    <row r="160" spans="1:3" x14ac:dyDescent="0.3">
      <c r="A160" s="107"/>
      <c r="B160" t="s">
        <v>649</v>
      </c>
      <c r="C160" s="108" t="s">
        <v>537</v>
      </c>
    </row>
    <row r="161" spans="1:3" x14ac:dyDescent="0.3">
      <c r="A161" s="107"/>
      <c r="B161" t="s">
        <v>650</v>
      </c>
      <c r="C161" s="108" t="s">
        <v>537</v>
      </c>
    </row>
    <row r="162" spans="1:3" x14ac:dyDescent="0.3">
      <c r="A162" s="107"/>
      <c r="B162" t="s">
        <v>651</v>
      </c>
      <c r="C162" s="108" t="s">
        <v>537</v>
      </c>
    </row>
    <row r="163" spans="1:3" x14ac:dyDescent="0.3">
      <c r="A163" s="107"/>
      <c r="B163" t="s">
        <v>652</v>
      </c>
      <c r="C163" s="108" t="s">
        <v>537</v>
      </c>
    </row>
    <row r="164" spans="1:3" x14ac:dyDescent="0.3">
      <c r="A164" s="107"/>
      <c r="B164" t="s">
        <v>653</v>
      </c>
      <c r="C164" s="108" t="s">
        <v>537</v>
      </c>
    </row>
    <row r="165" spans="1:3" x14ac:dyDescent="0.3">
      <c r="A165" s="107"/>
      <c r="B165" t="s">
        <v>654</v>
      </c>
      <c r="C165" s="108" t="s">
        <v>537</v>
      </c>
    </row>
    <row r="166" spans="1:3" x14ac:dyDescent="0.3">
      <c r="A166" s="107"/>
      <c r="B166" t="s">
        <v>655</v>
      </c>
      <c r="C166" s="108" t="s">
        <v>537</v>
      </c>
    </row>
    <row r="167" spans="1:3" x14ac:dyDescent="0.3">
      <c r="A167" s="107"/>
      <c r="B167" t="s">
        <v>656</v>
      </c>
      <c r="C167" s="108" t="s">
        <v>537</v>
      </c>
    </row>
    <row r="168" spans="1:3" ht="15" thickBot="1" x14ac:dyDescent="0.35">
      <c r="A168" s="112"/>
      <c r="B168" s="113" t="s">
        <v>657</v>
      </c>
      <c r="C168" s="114" t="s">
        <v>537</v>
      </c>
    </row>
    <row r="169" spans="1:3" x14ac:dyDescent="0.3">
      <c r="A169" s="107" t="s">
        <v>527</v>
      </c>
      <c r="B169" t="s">
        <v>658</v>
      </c>
      <c r="C169" s="108" t="s">
        <v>537</v>
      </c>
    </row>
    <row r="170" spans="1:3" x14ac:dyDescent="0.3">
      <c r="A170" s="107"/>
      <c r="B170" t="s">
        <v>659</v>
      </c>
      <c r="C170" s="108" t="s">
        <v>537</v>
      </c>
    </row>
    <row r="171" spans="1:3" x14ac:dyDescent="0.3">
      <c r="A171" s="107"/>
      <c r="B171" t="s">
        <v>660</v>
      </c>
      <c r="C171" s="108" t="s">
        <v>537</v>
      </c>
    </row>
    <row r="172" spans="1:3" x14ac:dyDescent="0.3">
      <c r="A172" s="107"/>
      <c r="B172" t="s">
        <v>661</v>
      </c>
      <c r="C172" s="108" t="s">
        <v>537</v>
      </c>
    </row>
    <row r="173" spans="1:3" x14ac:dyDescent="0.3">
      <c r="A173" s="107"/>
      <c r="B173" t="s">
        <v>662</v>
      </c>
      <c r="C173" s="108" t="s">
        <v>537</v>
      </c>
    </row>
    <row r="174" spans="1:3" x14ac:dyDescent="0.3">
      <c r="A174" s="107"/>
      <c r="B174" t="s">
        <v>663</v>
      </c>
      <c r="C174" s="108" t="s">
        <v>537</v>
      </c>
    </row>
    <row r="175" spans="1:3" x14ac:dyDescent="0.3">
      <c r="A175" s="107"/>
      <c r="B175" t="s">
        <v>664</v>
      </c>
      <c r="C175" s="108" t="s">
        <v>537</v>
      </c>
    </row>
    <row r="176" spans="1:3" x14ac:dyDescent="0.3">
      <c r="A176" s="107"/>
      <c r="B176" t="s">
        <v>665</v>
      </c>
      <c r="C176" s="108" t="s">
        <v>537</v>
      </c>
    </row>
    <row r="177" spans="1:3" x14ac:dyDescent="0.3">
      <c r="A177" s="107"/>
      <c r="B177" t="s">
        <v>666</v>
      </c>
      <c r="C177" s="108" t="s">
        <v>537</v>
      </c>
    </row>
    <row r="178" spans="1:3" x14ac:dyDescent="0.3">
      <c r="A178" s="107"/>
      <c r="B178" t="s">
        <v>667</v>
      </c>
      <c r="C178" s="108" t="s">
        <v>537</v>
      </c>
    </row>
    <row r="179" spans="1:3" x14ac:dyDescent="0.3">
      <c r="A179" s="107"/>
      <c r="B179" t="s">
        <v>668</v>
      </c>
      <c r="C179" s="108" t="s">
        <v>537</v>
      </c>
    </row>
    <row r="180" spans="1:3" x14ac:dyDescent="0.3">
      <c r="A180" s="107"/>
      <c r="B180" t="s">
        <v>669</v>
      </c>
      <c r="C180" s="108" t="s">
        <v>537</v>
      </c>
    </row>
    <row r="181" spans="1:3" x14ac:dyDescent="0.3">
      <c r="A181" s="107"/>
      <c r="B181" t="s">
        <v>670</v>
      </c>
      <c r="C181" s="108" t="s">
        <v>537</v>
      </c>
    </row>
    <row r="182" spans="1:3" x14ac:dyDescent="0.3">
      <c r="A182" s="107"/>
      <c r="B182" t="s">
        <v>671</v>
      </c>
      <c r="C182" s="108" t="s">
        <v>537</v>
      </c>
    </row>
    <row r="183" spans="1:3" x14ac:dyDescent="0.3">
      <c r="A183" s="107"/>
      <c r="B183" t="s">
        <v>672</v>
      </c>
      <c r="C183" s="108" t="s">
        <v>537</v>
      </c>
    </row>
    <row r="184" spans="1:3" x14ac:dyDescent="0.3">
      <c r="A184" s="107"/>
      <c r="B184" t="s">
        <v>673</v>
      </c>
      <c r="C184" s="108" t="s">
        <v>537</v>
      </c>
    </row>
    <row r="185" spans="1:3" x14ac:dyDescent="0.3">
      <c r="A185" s="107"/>
      <c r="B185" t="s">
        <v>674</v>
      </c>
      <c r="C185" s="108" t="s">
        <v>537</v>
      </c>
    </row>
    <row r="186" spans="1:3" x14ac:dyDescent="0.3">
      <c r="A186" s="107"/>
      <c r="B186" t="s">
        <v>675</v>
      </c>
      <c r="C186" s="108" t="s">
        <v>537</v>
      </c>
    </row>
    <row r="187" spans="1:3" x14ac:dyDescent="0.3">
      <c r="A187" s="107"/>
      <c r="B187" t="s">
        <v>676</v>
      </c>
      <c r="C187" s="108" t="s">
        <v>537</v>
      </c>
    </row>
    <row r="188" spans="1:3" x14ac:dyDescent="0.3">
      <c r="A188" s="107"/>
      <c r="B188" t="s">
        <v>677</v>
      </c>
      <c r="C188" s="108" t="s">
        <v>537</v>
      </c>
    </row>
    <row r="189" spans="1:3" x14ac:dyDescent="0.3">
      <c r="A189" s="107"/>
      <c r="B189" t="s">
        <v>678</v>
      </c>
      <c r="C189" s="108" t="s">
        <v>537</v>
      </c>
    </row>
    <row r="190" spans="1:3" x14ac:dyDescent="0.3">
      <c r="A190" s="107"/>
      <c r="B190" t="s">
        <v>679</v>
      </c>
      <c r="C190" s="108" t="s">
        <v>537</v>
      </c>
    </row>
    <row r="191" spans="1:3" x14ac:dyDescent="0.3">
      <c r="A191" s="107"/>
      <c r="B191" t="s">
        <v>680</v>
      </c>
      <c r="C191" s="108" t="s">
        <v>537</v>
      </c>
    </row>
    <row r="192" spans="1:3" x14ac:dyDescent="0.3">
      <c r="A192" s="107"/>
      <c r="B192" t="s">
        <v>681</v>
      </c>
      <c r="C192" s="108" t="s">
        <v>537</v>
      </c>
    </row>
    <row r="193" spans="1:3" x14ac:dyDescent="0.3">
      <c r="A193" s="107"/>
      <c r="B193" t="s">
        <v>682</v>
      </c>
      <c r="C193" s="108" t="s">
        <v>537</v>
      </c>
    </row>
    <row r="194" spans="1:3" x14ac:dyDescent="0.3">
      <c r="A194" s="107"/>
      <c r="B194" t="s">
        <v>683</v>
      </c>
      <c r="C194" s="108" t="s">
        <v>537</v>
      </c>
    </row>
    <row r="195" spans="1:3" x14ac:dyDescent="0.3">
      <c r="A195" s="107"/>
      <c r="B195" t="s">
        <v>684</v>
      </c>
      <c r="C195" s="108" t="s">
        <v>537</v>
      </c>
    </row>
    <row r="196" spans="1:3" x14ac:dyDescent="0.3">
      <c r="A196" s="107"/>
      <c r="B196" t="s">
        <v>685</v>
      </c>
      <c r="C196" s="108" t="s">
        <v>537</v>
      </c>
    </row>
    <row r="197" spans="1:3" x14ac:dyDescent="0.3">
      <c r="A197" s="107"/>
      <c r="B197" t="s">
        <v>686</v>
      </c>
      <c r="C197" s="108" t="s">
        <v>537</v>
      </c>
    </row>
    <row r="198" spans="1:3" x14ac:dyDescent="0.3">
      <c r="A198" s="107"/>
      <c r="B198" t="s">
        <v>687</v>
      </c>
      <c r="C198" s="108" t="s">
        <v>537</v>
      </c>
    </row>
    <row r="199" spans="1:3" x14ac:dyDescent="0.3">
      <c r="A199" s="107"/>
      <c r="B199" t="s">
        <v>688</v>
      </c>
      <c r="C199" s="108" t="s">
        <v>537</v>
      </c>
    </row>
    <row r="200" spans="1:3" x14ac:dyDescent="0.3">
      <c r="A200" s="107"/>
      <c r="B200" t="s">
        <v>689</v>
      </c>
      <c r="C200" s="108" t="s">
        <v>537</v>
      </c>
    </row>
    <row r="201" spans="1:3" x14ac:dyDescent="0.3">
      <c r="A201" s="107"/>
      <c r="B201" t="s">
        <v>690</v>
      </c>
      <c r="C201" s="108" t="s">
        <v>537</v>
      </c>
    </row>
    <row r="202" spans="1:3" x14ac:dyDescent="0.3">
      <c r="A202" s="107"/>
      <c r="B202" t="s">
        <v>691</v>
      </c>
      <c r="C202" s="108" t="s">
        <v>537</v>
      </c>
    </row>
    <row r="203" spans="1:3" x14ac:dyDescent="0.3">
      <c r="A203" s="107"/>
      <c r="B203" t="s">
        <v>692</v>
      </c>
      <c r="C203" s="108" t="s">
        <v>537</v>
      </c>
    </row>
    <row r="204" spans="1:3" x14ac:dyDescent="0.3">
      <c r="A204" s="107"/>
      <c r="B204" t="s">
        <v>693</v>
      </c>
      <c r="C204" s="108" t="s">
        <v>537</v>
      </c>
    </row>
    <row r="205" spans="1:3" ht="15" thickBot="1" x14ac:dyDescent="0.35">
      <c r="A205" s="107"/>
      <c r="B205" t="s">
        <v>694</v>
      </c>
      <c r="C205" s="108" t="s">
        <v>537</v>
      </c>
    </row>
    <row r="206" spans="1:3" x14ac:dyDescent="0.3">
      <c r="A206" s="109" t="s">
        <v>528</v>
      </c>
      <c r="B206" s="110" t="s">
        <v>695</v>
      </c>
      <c r="C206" s="111" t="s">
        <v>537</v>
      </c>
    </row>
    <row r="207" spans="1:3" x14ac:dyDescent="0.3">
      <c r="A207" s="107"/>
      <c r="B207" t="s">
        <v>696</v>
      </c>
      <c r="C207" s="108" t="s">
        <v>537</v>
      </c>
    </row>
    <row r="208" spans="1:3" x14ac:dyDescent="0.3">
      <c r="A208" s="107"/>
      <c r="B208" t="s">
        <v>697</v>
      </c>
      <c r="C208" s="108" t="s">
        <v>537</v>
      </c>
    </row>
    <row r="209" spans="1:3" x14ac:dyDescent="0.3">
      <c r="A209" s="107"/>
      <c r="B209" t="s">
        <v>698</v>
      </c>
      <c r="C209" s="108" t="s">
        <v>537</v>
      </c>
    </row>
    <row r="210" spans="1:3" x14ac:dyDescent="0.3">
      <c r="A210" s="107"/>
      <c r="B210" t="s">
        <v>699</v>
      </c>
      <c r="C210" s="108" t="s">
        <v>537</v>
      </c>
    </row>
    <row r="211" spans="1:3" x14ac:dyDescent="0.3">
      <c r="A211" s="107"/>
      <c r="B211" t="s">
        <v>700</v>
      </c>
      <c r="C211" s="108" t="s">
        <v>537</v>
      </c>
    </row>
    <row r="212" spans="1:3" x14ac:dyDescent="0.3">
      <c r="A212" s="107"/>
      <c r="B212" t="s">
        <v>701</v>
      </c>
      <c r="C212" s="108" t="s">
        <v>537</v>
      </c>
    </row>
    <row r="213" spans="1:3" x14ac:dyDescent="0.3">
      <c r="A213" s="107"/>
      <c r="B213" t="s">
        <v>702</v>
      </c>
      <c r="C213" s="108" t="s">
        <v>537</v>
      </c>
    </row>
    <row r="214" spans="1:3" x14ac:dyDescent="0.3">
      <c r="A214" s="107"/>
      <c r="B214" t="s">
        <v>703</v>
      </c>
      <c r="C214" s="108" t="s">
        <v>537</v>
      </c>
    </row>
    <row r="215" spans="1:3" x14ac:dyDescent="0.3">
      <c r="A215" s="107"/>
      <c r="B215" t="s">
        <v>704</v>
      </c>
      <c r="C215" s="108" t="s">
        <v>537</v>
      </c>
    </row>
    <row r="216" spans="1:3" x14ac:dyDescent="0.3">
      <c r="A216" s="107"/>
      <c r="B216" t="s">
        <v>705</v>
      </c>
      <c r="C216" s="108" t="s">
        <v>537</v>
      </c>
    </row>
    <row r="217" spans="1:3" x14ac:dyDescent="0.3">
      <c r="A217" s="107"/>
      <c r="B217" t="s">
        <v>706</v>
      </c>
      <c r="C217" s="108" t="s">
        <v>537</v>
      </c>
    </row>
    <row r="218" spans="1:3" x14ac:dyDescent="0.3">
      <c r="A218" s="107"/>
      <c r="B218" t="s">
        <v>707</v>
      </c>
      <c r="C218" s="108" t="s">
        <v>537</v>
      </c>
    </row>
    <row r="219" spans="1:3" x14ac:dyDescent="0.3">
      <c r="A219" s="107"/>
      <c r="B219" t="s">
        <v>708</v>
      </c>
      <c r="C219" s="108" t="s">
        <v>537</v>
      </c>
    </row>
    <row r="220" spans="1:3" x14ac:dyDescent="0.3">
      <c r="A220" s="107"/>
      <c r="B220" t="s">
        <v>709</v>
      </c>
      <c r="C220" s="108" t="s">
        <v>537</v>
      </c>
    </row>
    <row r="221" spans="1:3" x14ac:dyDescent="0.3">
      <c r="A221" s="107"/>
      <c r="B221" t="s">
        <v>710</v>
      </c>
      <c r="C221" s="108" t="s">
        <v>537</v>
      </c>
    </row>
    <row r="222" spans="1:3" x14ac:dyDescent="0.3">
      <c r="A222" s="107"/>
      <c r="B222" t="s">
        <v>711</v>
      </c>
      <c r="C222" s="108" t="s">
        <v>537</v>
      </c>
    </row>
    <row r="223" spans="1:3" x14ac:dyDescent="0.3">
      <c r="A223" s="107"/>
      <c r="B223" t="s">
        <v>712</v>
      </c>
      <c r="C223" s="108" t="s">
        <v>537</v>
      </c>
    </row>
    <row r="224" spans="1:3" x14ac:dyDescent="0.3">
      <c r="A224" s="107"/>
      <c r="B224" t="s">
        <v>713</v>
      </c>
      <c r="C224" s="108" t="s">
        <v>537</v>
      </c>
    </row>
    <row r="225" spans="1:3" x14ac:dyDescent="0.3">
      <c r="A225" s="107"/>
      <c r="B225" t="s">
        <v>714</v>
      </c>
      <c r="C225" s="108" t="s">
        <v>537</v>
      </c>
    </row>
    <row r="226" spans="1:3" x14ac:dyDescent="0.3">
      <c r="A226" s="107"/>
      <c r="B226" t="s">
        <v>715</v>
      </c>
      <c r="C226" s="108" t="s">
        <v>537</v>
      </c>
    </row>
    <row r="227" spans="1:3" x14ac:dyDescent="0.3">
      <c r="A227" s="107"/>
      <c r="B227" t="s">
        <v>716</v>
      </c>
      <c r="C227" s="108" t="s">
        <v>537</v>
      </c>
    </row>
    <row r="228" spans="1:3" x14ac:dyDescent="0.3">
      <c r="A228" s="107"/>
      <c r="B228" t="s">
        <v>717</v>
      </c>
      <c r="C228" s="108" t="s">
        <v>537</v>
      </c>
    </row>
    <row r="229" spans="1:3" ht="15" thickBot="1" x14ac:dyDescent="0.35">
      <c r="A229" s="112"/>
      <c r="B229" s="113" t="s">
        <v>718</v>
      </c>
      <c r="C229" s="114" t="s">
        <v>537</v>
      </c>
    </row>
  </sheetData>
  <mergeCells count="22">
    <mergeCell ref="A27:A28"/>
    <mergeCell ref="B27:B28"/>
    <mergeCell ref="C27:C28"/>
    <mergeCell ref="D27:D28"/>
    <mergeCell ref="F27:F28"/>
    <mergeCell ref="B26:E26"/>
    <mergeCell ref="F26:G26"/>
    <mergeCell ref="H26:H28"/>
    <mergeCell ref="I26:I28"/>
    <mergeCell ref="J26:J28"/>
    <mergeCell ref="G27:G28"/>
    <mergeCell ref="A7:A8"/>
    <mergeCell ref="B7:B8"/>
    <mergeCell ref="C7:C8"/>
    <mergeCell ref="D7:D8"/>
    <mergeCell ref="F7:F8"/>
    <mergeCell ref="B6:E6"/>
    <mergeCell ref="F6:G6"/>
    <mergeCell ref="H6:H8"/>
    <mergeCell ref="I6:I8"/>
    <mergeCell ref="J6:J8"/>
    <mergeCell ref="G7: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2" sqref="A2"/>
    </sheetView>
  </sheetViews>
  <sheetFormatPr defaultRowHeight="14.4" x14ac:dyDescent="0.3"/>
  <sheetData>
    <row r="1" spans="1:1" x14ac:dyDescent="0.3">
      <c r="A1" t="s">
        <v>719</v>
      </c>
    </row>
    <row r="2" spans="1:1" x14ac:dyDescent="0.3">
      <c r="A2" t="s">
        <v>720</v>
      </c>
    </row>
    <row r="3" spans="1:1" x14ac:dyDescent="0.3">
      <c r="A3" t="s">
        <v>721</v>
      </c>
    </row>
    <row r="4" spans="1:1" x14ac:dyDescent="0.3">
      <c r="A4" t="s">
        <v>722</v>
      </c>
    </row>
    <row r="5" spans="1:1" x14ac:dyDescent="0.3">
      <c r="A5" t="s">
        <v>723</v>
      </c>
    </row>
    <row r="6" spans="1:1" x14ac:dyDescent="0.3">
      <c r="A6" t="s">
        <v>724</v>
      </c>
    </row>
    <row r="7" spans="1:1" x14ac:dyDescent="0.3">
      <c r="A7" t="s">
        <v>725</v>
      </c>
    </row>
    <row r="8" spans="1:1" x14ac:dyDescent="0.3">
      <c r="A8" t="s">
        <v>726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0F1A4-39CB-4451-84C1-0A9319BA73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3.xml><?xml version="1.0" encoding="utf-8"?>
<ds:datastoreItem xmlns:ds="http://schemas.openxmlformats.org/officeDocument/2006/customXml" ds:itemID="{839CF0A4-05FE-41DE-A418-DE963376F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