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R:\Administrasjon\Bibliotek\NINAs publikasjonsarkiv\NINA Rapport\Vedlegg\2136 vedlegg\"/>
    </mc:Choice>
  </mc:AlternateContent>
  <xr:revisionPtr revIDLastSave="0" documentId="8_{3D9CC421-919B-46E3-962E-0DF1E4E0CD17}" xr6:coauthVersionLast="47" xr6:coauthVersionMax="47" xr10:uidLastSave="{00000000-0000-0000-0000-000000000000}"/>
  <bookViews>
    <workbookView xWindow="-110" yWindow="-110" windowWidth="19420" windowHeight="10420" xr2:uid="{00000000-000D-0000-FFFF-FFFF00000000}"/>
  </bookViews>
  <sheets>
    <sheet name="Generell input" sheetId="1" r:id="rId1"/>
    <sheet name="Tiltaksanalyse" sheetId="5" r:id="rId2"/>
    <sheet name="Effektanalyse" sheetId="6" r:id="rId3"/>
    <sheet name="GIS-tabeller" sheetId="3" r:id="rId4"/>
    <sheet name="Referanser" sheetId="4" r:id="rId5"/>
  </sheets>
  <externalReferences>
    <externalReference r:id="rId6"/>
    <externalReference r:id="rId7"/>
  </externalReferences>
  <definedNames>
    <definedName name="_Hlk20760153" localSheetId="4">Referanser!$A$13</definedName>
    <definedName name="_Hlk525296563" localSheetId="4">Referanser!$A$30</definedName>
    <definedName name="_Toc514068790" localSheetId="1">Tiltaksanalyse!#REF!</definedName>
    <definedName name="d">'[1]Priser og antagelser'!$C$63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7" i="5" l="1"/>
  <c r="J28" i="3"/>
  <c r="I28" i="3"/>
  <c r="G28" i="3"/>
  <c r="F28" i="3"/>
  <c r="D28" i="3"/>
  <c r="C28" i="3"/>
  <c r="B28" i="3"/>
  <c r="E27" i="3"/>
  <c r="H27" i="3" s="1"/>
  <c r="E26" i="3"/>
  <c r="H26" i="3" s="1"/>
  <c r="E25" i="3"/>
  <c r="H25" i="3" s="1"/>
  <c r="E24" i="3"/>
  <c r="H24" i="3" s="1"/>
  <c r="E22" i="3"/>
  <c r="H22" i="3" s="1"/>
  <c r="E21" i="3"/>
  <c r="H21" i="3" s="1"/>
  <c r="E20" i="3"/>
  <c r="H20" i="3" s="1"/>
  <c r="E19" i="3"/>
  <c r="H19" i="3" s="1"/>
  <c r="E18" i="3"/>
  <c r="H18" i="3" s="1"/>
  <c r="E17" i="3"/>
  <c r="H17" i="3" s="1"/>
  <c r="E16" i="3"/>
  <c r="H16" i="3" s="1"/>
  <c r="E15" i="3"/>
  <c r="H15" i="3" s="1"/>
  <c r="E14" i="3"/>
  <c r="H14" i="3" s="1"/>
  <c r="E13" i="3"/>
  <c r="H13" i="3" s="1"/>
  <c r="E12" i="3"/>
  <c r="H12" i="3" s="1"/>
  <c r="E11" i="3"/>
  <c r="H11" i="3" s="1"/>
  <c r="E10" i="3"/>
  <c r="H10" i="3" s="1"/>
  <c r="E9" i="3"/>
  <c r="J10" i="5"/>
  <c r="J9" i="5"/>
  <c r="J8" i="5"/>
  <c r="J7" i="5"/>
  <c r="J6" i="5"/>
  <c r="E28" i="3" l="1"/>
  <c r="H9" i="3"/>
  <c r="H28" i="3" s="1"/>
  <c r="C3" i="6"/>
  <c r="D3" i="6"/>
  <c r="C4" i="6"/>
  <c r="D4" i="6"/>
  <c r="C5" i="6"/>
  <c r="D5" i="6"/>
  <c r="C6" i="6"/>
  <c r="D6" i="6"/>
  <c r="C7" i="6"/>
  <c r="D7" i="6"/>
  <c r="C8" i="6"/>
  <c r="D8" i="6"/>
  <c r="C9" i="6"/>
  <c r="D9" i="6"/>
  <c r="C10" i="6"/>
  <c r="D10" i="6"/>
  <c r="C11" i="6"/>
  <c r="D11" i="6"/>
  <c r="B4" i="6"/>
  <c r="B5" i="6"/>
  <c r="B6" i="6"/>
  <c r="B7" i="6"/>
  <c r="B8" i="6"/>
  <c r="B9" i="6"/>
  <c r="B10" i="6"/>
  <c r="B11" i="6"/>
  <c r="B3" i="6"/>
  <c r="D5"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<sst xmlns="http://schemas.openxmlformats.org/spreadsheetml/2006/main" count="1272" uniqueCount="652">
  <si>
    <t>Elektronisk tabell Trua natur - naturtyper</t>
  </si>
  <si>
    <t>Tittel</t>
  </si>
  <si>
    <t>Naturtype: Naturtypens norske navn</t>
  </si>
  <si>
    <t>Hva</t>
  </si>
  <si>
    <t>Presisering/betydning</t>
  </si>
  <si>
    <t>Fyll inn</t>
  </si>
  <si>
    <t>Kunnskapshull/Usikkerhet</t>
  </si>
  <si>
    <t>Fritekst ekspert</t>
  </si>
  <si>
    <t>Vurdert av</t>
  </si>
  <si>
    <t>Navn, institusjon</t>
  </si>
  <si>
    <t>Hege Gundersen, Hartvig Christie, NIVA</t>
  </si>
  <si>
    <t>Tid for vurdering</t>
  </si>
  <si>
    <t>måned 2022</t>
  </si>
  <si>
    <t>2022 Februar</t>
  </si>
  <si>
    <t>Norsk navn</t>
  </si>
  <si>
    <t>Følg Artsdatabankens navn i Rødlista for naturtyper 2018</t>
  </si>
  <si>
    <t>Nordlig sukkertareskog</t>
  </si>
  <si>
    <t>Om naturtypen</t>
  </si>
  <si>
    <t>Maks 3 setninger som beskriver naturtypen</t>
  </si>
  <si>
    <t>Sukkertare (Saccharina latissima) er en brunalge i ordenen  Laminariales som utgjør en gruppe alger der de fleste er flerårige og som er våre største vekster  (makroalger/makrofytter) under vann. Sukkertare vokser normalt i tette assosiasjoner (&gt;10 individer pr m2) og kan forme naturtypen store og vidstrakte sukkertareskoger. Sukkertare er festet til fast underlag som fjell og stein med et rotlignende festeorgan (hapter) og tetthet og størrelse på sukkertareskog er bestemt av substratets utstrekning, og tilstrekkelig lys for fotosyntese. Den vokser neddykket og finnes fra nederst i fjæra (tidevannssonen) og til dyp under 20 m,</t>
  </si>
  <si>
    <t>Sukkertareskogene i nord er først og fremst trua av kråkebollebeiting og  forsvinner da helt, og bunnen blir endret til en "kråkebolleørken". Sukkertare finnes langs hele kysten og nord til Svalbard. Den finnes også sørover i Europa. Den er ikke direkte følsom for de sjøtemperaturer den blir utsatt for i region Norskehavet og Barentshavet.</t>
  </si>
  <si>
    <t>Økologi</t>
  </si>
  <si>
    <t xml:space="preserve">Naturtypens økologiske egenskaper. </t>
  </si>
  <si>
    <t xml:space="preserve">Sukkertare er beskrevet å ha en livslengde på ca. tre år. De danner områder med sporer (sorus) i bladet utpå høsten og derfra slippes millioner av sporer i løpet av høsten og vinteren som blir til kjønnete haploide gametofytter som smelter sammen til en ny tare (sporofytt) som vokser opp utover våren. Flere undersøkelser tyder på at sukkertare har en raskere og mer effektiv spredningsevne enn andre tarearter, noe som har betydning for vurdering av tiltak. De voksne tarene danner nytt blad hver vår, og om våren vokser både de nye og de gamle sukkertarene meget raskt, målt til rundt to cm pr dag. Utover sommeren avtar den somatiske veksten, mens fotosynteseaktiviteten produserer sukker som er energi for sporedannelse og ny vekst i den mørke årstid. Sukkertareskoger er blant våre mest produktive økosystemer og kan ha en biomasse og også en årlig produksjon på godt over 10 kg våtvekt pr m2. </t>
  </si>
  <si>
    <t>Sukkertare består av festeorganet (hapteren), en relativt kort og bøyelig stilk, og et blad som kan bli flere meter langt og over en halv meter bredt. En ny undersøkelse har funnet populasjonsgenetiske forskjeller mellom sukkertare fra ulike regioner i landet. Hapteren er habitat for små dyr som skjuler seg i den grenete strukturen, mens resten av taren er også tilholdsted for en rik fauna som kan utgjøre mange tusen individer pr m2, der også flere arter fisk finner næring og skjul. Mye av produksjonen i sukkertareskogene eksporteres til nærliggende økosystemer og dens betydning er derfor viktig for flere økosystemer på kysten.</t>
  </si>
  <si>
    <t>God tilstand</t>
  </si>
  <si>
    <t xml:space="preserve">Beskriv hva som karakteriserer en god tilstand for naturtypen og kort hvilke prioriterte variabler for økologisk tilstand som vil være mest aktuelle </t>
  </si>
  <si>
    <t>Sukkertare som naturtype kan danne tette skoger som er peristente (gjennom hele året og over lang tid). En god tilstand for naturtypen er der sukkertare står i tette assosiasjoner fra rett ned fra fjæra og ned til nedre voksegrense som kan variere med lysforhold. Sukkertareskog består av tareindivider i tettheter ofte over 10 individer pr m2, men tetthet og størrelse på tarene avtar nedover i dypet, og tareskogene er ikke så frodige i nedre del av voksedypet.Viktigste variabler for god tilstand er taretetthet, mengde epifytter/trådalger/lurv, samt nedre voksegrense.</t>
  </si>
  <si>
    <t>Mye av kartleggingen av tare i Norge har vært konsentrert til stortare, og kunnskapen om naturlige bestander av sukkertare og hvordan en normal og god tilstand til disse skogene kan variere innen regionen er mangelfull.</t>
  </si>
  <si>
    <t xml:space="preserve">Sukkertare kan ofte bli begrodd med epifytter utover sommeren og høsten, mindre jo lenger nord og jo mer ut i skjærgården man kommer, men så lenge sukkertaren dominerer gjennom hele året må det regnes som god tilstand. </t>
  </si>
  <si>
    <t xml:space="preserve">Avgrensning etter NiN 2.0 </t>
  </si>
  <si>
    <t>Følg  inndeling i natursystem eller landform (f.eks. torvmarksform) i NiN 2.0</t>
  </si>
  <si>
    <t>M1-3 Sukkertareskog</t>
  </si>
  <si>
    <t>Beskyttet infralitoral fastbunn</t>
  </si>
  <si>
    <t>Avgrensning som forvaltningsenhet</t>
  </si>
  <si>
    <t>Gi en anbefaling om naturtypens avgrensning som hensiktsmessig forvaltningsenhet, beskrevet ved hjelp av NiN 2.0</t>
  </si>
  <si>
    <t>Naturtypen kan avgrenses til beskyttet kyst (ihht. bølgeeksponeringsmodell swm&lt;100000) i infralittoral sone som er fra rett ned for tidevannssonen og i eufotisk sone (0-40 m dyp), men i realiteten kun der det er lys nok for denne arten og dybdeutbredelse varierer derfor noe.  Kystovervåkingen finner at forekomstene er varierende, og det kan være vanskelig å beskrive den virkelige forekomst til en hver tid. Det er særlig i Norskehavs-regionen at sukkertare har vokst tilbake de siste årene.</t>
  </si>
  <si>
    <t>Avgrensning mot Naturtyper av nasjonal forvaltningsinteresse</t>
  </si>
  <si>
    <t>Følg definisjonen av naturtypen i siste instruks</t>
  </si>
  <si>
    <t>Avgrensing mot stortareskog ut mot høyere bølgeeksponering. Avgrensning mot tangbelter opp mot littoralsonen. Avgrensning mot bløtbunn og ålegraseng ved overgang i substrat fra hardbunn til bløtbunn.</t>
  </si>
  <si>
    <t>Avgrensning mot kunnskapsgrunnlag 2018</t>
  </si>
  <si>
    <t>Sukkertareskog Nord ble ikke vurdert i 2018</t>
  </si>
  <si>
    <t>Tid for rødlistevurdering</t>
  </si>
  <si>
    <t>2018</t>
  </si>
  <si>
    <t>Rødlistestatus forkortelse 2018</t>
  </si>
  <si>
    <t>CR; EN; VU; NT</t>
  </si>
  <si>
    <t>EN</t>
  </si>
  <si>
    <t>Rødlistestatus 2018</t>
  </si>
  <si>
    <t>kritisk truet; sterkt truet; sårbar; nær truet</t>
  </si>
  <si>
    <t>Sterkt truet</t>
  </si>
  <si>
    <t>Kriterier 2018</t>
  </si>
  <si>
    <t>Kolonne D  i Naturtyper rødlisteinformasjon, eks. C2b</t>
  </si>
  <si>
    <t>A2a + A + C2a</t>
  </si>
  <si>
    <t>Andel av nordisk forekomst</t>
  </si>
  <si>
    <t>Kun hvis dette er mulig</t>
  </si>
  <si>
    <t>I følge Frigstad m.fl. (2021) har Norge 80 % av Nordens sukkertareforekomster (3607/4490=80%). Modellen brukt i Frigstad m.fl. (2021) er en tetthetsmodell for hele Norge. Her defineres sukkertareskog ved 7 tareplanter per m2 eller tettere. Det totale arealet av sukkertareskog i Nord-Norge (Norskehavet og Barentshavet) er i følge denne modellen på 2644 km2 - altså 59 % av Nordens sukkertareareal. Grønland er her ikke medregnet i Norden.</t>
  </si>
  <si>
    <t>Andel av europeisk forekomst</t>
  </si>
  <si>
    <t>Data fra andre Europeiske land er mangelfullt</t>
  </si>
  <si>
    <t>Antall forekomster NiN</t>
  </si>
  <si>
    <t>NiN-basen. Se tabell i arket "GIS-tabeller". Spesifiser: dekker arealet kun naturtypen, eller andre naturtyper også?</t>
  </si>
  <si>
    <t>Det er ingen data på sukkertare i NiN-databasen</t>
  </si>
  <si>
    <t>Antall forekomster Naturbase</t>
  </si>
  <si>
    <t>Naturbase. Se tabell i arket "GIS-tabeller". Spesifiser: dekker arealet kun naturtypen, eller andre naturtyper også?</t>
  </si>
  <si>
    <t xml:space="preserve">Det er noen få observasjoner av sukkertare i Naturbase, men dette er veldig tilfeldig og sparsomt. </t>
  </si>
  <si>
    <t xml:space="preserve">Vi anser sukkertaremodellen fra Frigstad m.fl. (2021) som mer pålitelig, selv om dette kun er en modell. </t>
  </si>
  <si>
    <t>Antall forekomster andre kilder</t>
  </si>
  <si>
    <t>F. eks. Myrbase</t>
  </si>
  <si>
    <t>NIVAs modell på sukkertare fra Blått karbonprosjektet (Frigstad m.fl. 2021) er blitt brukt for beregninger av forekomster</t>
  </si>
  <si>
    <t>http://norden.diva-portal.org/smash/record.jsf?pid=diva2%3A1525372&amp;dswid=2310</t>
  </si>
  <si>
    <t>Geografiske mangler</t>
  </si>
  <si>
    <t>Angi hvor stor prosentandel av potensielle forekomster som er kartlagt. Se også presisering i manual. NB! Vurder om fjernmåling kan brukes til  å kartlegge naturtypen i kolonnen for fritekst.</t>
  </si>
  <si>
    <t>Sukkertaremodellene fra Frigstad m.fl. (2021) dekker hele Norskekysten med en oppløsning på 25 x 25 m</t>
  </si>
  <si>
    <t xml:space="preserve">Fjernmåling (droner) kan brukes til å kartlegge den grunne (ned til ca. 10 m) av utbredelsen. Satelittbilder er i dag for grove til å skille arter fra hverandre - kun vegetasjon vs. sandbunn og stein. </t>
  </si>
  <si>
    <t>Naturtypens reelle areal</t>
  </si>
  <si>
    <t xml:space="preserve">Kolonne I i Naturtyper rødlisteinformasjon. Suppler med fritekst basert på vurderingene i de to raden over. </t>
  </si>
  <si>
    <t>2644 km2</t>
  </si>
  <si>
    <t xml:space="preserve">I følge Frigstad m.fl. (2021) har Norge 3607 km2 sukkertareskog. Modellen brukt i Frigstad m.fl. (2021) er en tetthetsmodell for hele Norge. Her defineres sukkertareskog ved 7 tareplanter per m2 eller tettere. Det totale arealet av sukkertareskog i Nord-Norge (Norskehavet og Barentshavet) er i følge denne modellen på 2644 km2 (beregnet i Trua Natur-prosjektet - ikke publisert). </t>
  </si>
  <si>
    <t>Økosystemtjenester</t>
  </si>
  <si>
    <t>Se presisering i manual. NB! Utdyp naturtypen betydning for pollinatorer og karbonbinding i kolonne for fritekst.</t>
  </si>
  <si>
    <t>Gjenlevende tareplanter er viktig for sporespredning. Ang. karbonbinding - se nedenfor</t>
  </si>
  <si>
    <t>Støttende tjenester</t>
  </si>
  <si>
    <t>Primærproduksjon</t>
  </si>
  <si>
    <t>Tareskog er blant de naturtyper med høyest produksjon på kloden. Imidlertid kan produksjonen variere med dyp, vannkvalitet og voksested.Sukkertareskog kan produsere årlig over 10 kg med biomasse pr  m2. Sukkertarens forekomst i nord ble estimatert til et tidligere tap på 100%  av bestanden, mens  i senere tid har det vært en graddvis gjenvekst (???%) langs kysten av Midt-Norge og i noen fjorder i Øst-Finnmark. Dette har vært initiert av negativ temperaturpåvirkning på kråkebollene i de sørligste delene av regionen, samt predasjon på kråkeboller fra økende bestender av krabber.  Tareskog med samlete økosystemtjenester har ulike anslag på verdi, men noen anslag gir en verdi på rundt 20 mill NOK pr km kystlinje, eller 158 millioner NOK pr km2, så potensiell verdi av sukkertareskog langs kysten  er stor.</t>
  </si>
  <si>
    <t>Habitat for andre</t>
  </si>
  <si>
    <t>Det er godt kjent at tareskog, inkludert sukkertareskog, er habitat for andre makroalger, makrofauna, større invertebrater og fisk. Det er også kjent at kråkebollebunn som har overtatt for sukkertare er et langt dårligere habitat mht. artsdiversitet og individtall.</t>
  </si>
  <si>
    <t>Forsynende</t>
  </si>
  <si>
    <t>Mat</t>
  </si>
  <si>
    <t>Produksjonen i sukkertareskogen gir næring til fisk og skalldyr. Sukkertare dyrkes, og benyttes til mat i mindre skala foreløpig.</t>
  </si>
  <si>
    <t>Råvarer</t>
  </si>
  <si>
    <t>Sukkertare har økende interesse som råvare for mat, fôr og andre potensielle produkter. Disse råvarene kommer foreløpig fra dyrket sukkertare, men det kan tenkes at det vil bli etterspørsel også etter vill tare. Det er også andre organismer i sukkertareskogene som høstes som mat eller til andre råvarer. Det er sannsynlig at produksjonen i sukkertareskogen tilfører næring til ressurser utenfor selve tareskogen.</t>
  </si>
  <si>
    <t>Regulerende</t>
  </si>
  <si>
    <t>Biologisk kontroll</t>
  </si>
  <si>
    <t>Det er antatt at  sukkertareskog med alle sine assosierte arter har en stabiliserende effekt på økosystemet</t>
  </si>
  <si>
    <t>Filtrerer vannmasser</t>
  </si>
  <si>
    <t>Man vet at sukkertare tar opp næringssalter og CO2, men hvordan sukkertarens sesongmessige variasjoner påvirker disse økosystemtjenestene er usikkert.</t>
  </si>
  <si>
    <t>Karbonbinding</t>
  </si>
  <si>
    <t>Man kan beregne hvor mye CO2 en sukkertaretareskog kan binde pr arealenhet, men man vet ikke hvor mye biomasse som transporteres ned på store dyp og  lagres der. Det som transporteres ut fra tareskogen kan enten bli remineralisert eller langtids-lagres i dypet.</t>
  </si>
  <si>
    <t>Bioremediering</t>
  </si>
  <si>
    <t xml:space="preserve">Man vet at sukkertare kan ta opp næringssalter og CO2 og dermed rense vannet for uønskete utslipp. Det er usikkert hvordan sukkertarens sesongmessige vekslinger påvirker opptak, og om opptak kan variere i takt eller utakt med variasjon i utslipp. </t>
  </si>
  <si>
    <t>Fysisk stabilisering av kyst</t>
  </si>
  <si>
    <t>Man vet at sukkertareskogen kan gi beskyttelse og stabilisere substrat og for selve tareskogen som økosystem, men man vet ikke i hvilken grad tareskogen kan motvirke bølgeerosjon av kystlinjen. Det er naturlig å tro at slik bølgedempende effekt er mindre hos sukkertare enn hos stortare som står oppreist.</t>
  </si>
  <si>
    <t>Kulturelle</t>
  </si>
  <si>
    <t>Turisme</t>
  </si>
  <si>
    <t>Turisme og reiseliv vil nyte godt av de rike økosystemene som tareskogen tilfører kysten, med økt dyreliv som fisk, sjøfugl og sjøpattedyr. Fisketurisme vil nyte godt av friske og produktive tareskoger.</t>
  </si>
  <si>
    <t>Rekreasjon</t>
  </si>
  <si>
    <t xml:space="preserve">Rike tareskoger og en sunn og frisk kyst vil være en ekstra fordel for rekreasjon i forbindelse med hytteliv, båtliv, naturopplevelse og fritidsfiske. </t>
  </si>
  <si>
    <t>Samfunnsøkonomisk verdi</t>
  </si>
  <si>
    <t>Beskrives med ord</t>
  </si>
  <si>
    <t>Tareskog som en av de mest produktive systemer på kloden og med sin store betydning for økosystemer på kysten har stor samfunnsmessig verdi. En Amerikansk studie har verdsatt tarekog til 19000$/ha/yr, noe som tilsvarer 15 mill NOK per km2. C16Foreliggende estimater for sukkertare på Skagerrak kan beregne verdien av stående tareskog til 2250 mill NOK, mens den tapte skogen kunne gitt verdier for nesten 9000 mill NOK (9 milliarder) pr år etter denne verdisettingen. En ny verdisetting, riktignok for stortare, sier så mye som 150 mill NOK per kvadratkilometer.</t>
  </si>
  <si>
    <t>Det er mange økosystemtjenester knyttet til tareskog, mens alternativet kråkebolleørken har liten verdi. Det er således av stor samfunnsøkonomisk interesse å bevare eller restaurere tareskog.</t>
  </si>
  <si>
    <t>Trua arter og artsmangfold</t>
  </si>
  <si>
    <t xml:space="preserve">Oppgi forekomst av trua arter (listes opp arter adskilt med ; hvis mulig). Beskriv artsmangfoldet i kolonnen for fritekst. </t>
  </si>
  <si>
    <t>Ingen kjente tilfeller av trua arter i sukkertareskog</t>
  </si>
  <si>
    <t>Sukkertare  er undersøkt for assosiert makrofauna og fisk. De fleste artene er vanlige i slike vegetasjonstyper og det er ikke identifisert noen trua arter.</t>
  </si>
  <si>
    <t>I sukkertareskoger det funnet tettheter av makrofauna på mellom 25 000 og 110 000 individer pr m2, og med slike tettheter vil det være en stor innsats å identifisere arter i et stort antall  innsamlete prøver. I det materialet som foreligger er det funnet over 60 arter makrofauna (børstemark, små krepsdyr, bløtdyr, pigghuder mm.). P.g.a. manglende sukkertare i nord har det vært vanskelig å finne økologisk modne sukkertare økosystemer.</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</si>
  <si>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</si>
  <si>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Type</t>
  </si>
  <si>
    <t>Utdypende beskrivelse av påvirkningsfaktor</t>
  </si>
  <si>
    <t>Tidsrom</t>
  </si>
  <si>
    <t>Omfang</t>
  </si>
  <si>
    <t>Styrke</t>
  </si>
  <si>
    <t>Endring i forhold til rødliste</t>
  </si>
  <si>
    <t>Ekspertvurdering</t>
  </si>
  <si>
    <t>Påvirkningsfaktor 1</t>
  </si>
  <si>
    <t>Klimatiske endringer &gt; Temperatur</t>
  </si>
  <si>
    <t>En generell økning i sjøtemperatur , klimaendring</t>
  </si>
  <si>
    <t>Pågående</t>
  </si>
  <si>
    <t>Hele forekomstarealet påvirkes (&gt; 90 %)</t>
  </si>
  <si>
    <t>Ubetydelig reduksjon</t>
  </si>
  <si>
    <t xml:space="preserve">Effekten av de ulike påvirkningsfaktorene er vanskelig å rangere da man mener samvirkende effekt er avgjørende. Temperaturøkning påvirker hele bestanden ved økt respirasjon (og stress), men antas å ha liten betydning i nord. </t>
  </si>
  <si>
    <t>Påvirkningsfaktor 2</t>
  </si>
  <si>
    <t>Forurensing &gt; Atmosfærisk &gt; Utslipp av klimagasser (CO2), indirekte effekter</t>
  </si>
  <si>
    <t>CO2-innholdet i atmosfæren fører til økt innhold av CO2 i vannmassene</t>
  </si>
  <si>
    <t>Ny</t>
  </si>
  <si>
    <t>Det er ikke kjent at taren påvirkes av forsuring, men konkurrerende alger kan ta opp CO2 mer effektivt som karbonkilde og få et konkurransefortrinn. Undersøkelser fra Australia har funnet slike effekter, men dette er ikke studert i våre farvann, og det er mulig at dette kun gir et lite bidrag til samvirkende påvirkning.</t>
  </si>
  <si>
    <t>Påvirkningsfaktor 3</t>
  </si>
  <si>
    <t>Forurensing &gt; I vann &gt; Næringssalter og organiske næringsstoffer</t>
  </si>
  <si>
    <t>Tilførsler av næringssalter med Kyststrømmen, fra elver/avrenning landbruk og fra andre regionale og lokale kilder som befolkning.</t>
  </si>
  <si>
    <t>Langsom, men signifikant, reduksjon (&lt; 20% over 10 år)</t>
  </si>
  <si>
    <t xml:space="preserve">Kraftig vekst av trådformete alger om sommeren er et kjent tegn på høye næringskonsentrasjoner. Tilførsler fra Norske kilder innen regionene er beregnet og rapportert i TEOTIL rapporter årlig, men de langtransporterte kildene er ikke beregnet der. Utslipp fra kommunalt og landbruk er relativt lave i denne regionen - særlig i forhold til den høye vannutskiftning (e.g. tidevann, strømmer). </t>
  </si>
  <si>
    <t>Påvirkningsfaktor 4</t>
  </si>
  <si>
    <t>Klimatiske endringer &gt; nedbør</t>
  </si>
  <si>
    <t xml:space="preserve">Endringer i avrenning som følge av klimaendringer og endringer i organiske levende og døde partikler i vannmassene fører til mørkere vann og redusert lysenergi (og fotosyntese). </t>
  </si>
  <si>
    <t>Langsom, men signifikant, reduksjon (&lt; 20 % over 10 år)</t>
  </si>
  <si>
    <t>Formørkning av havet, som resultat av økt nedbør, vil føre til redusert nedre voksegrense for sukkertare</t>
  </si>
  <si>
    <t>Påvirkningsfaktor 5</t>
  </si>
  <si>
    <t>Påvirkning fra stedegne arter &gt; Konkurrenter</t>
  </si>
  <si>
    <t>Begroing av mosdyr (Bryozoa), hydroider og trådformete alger på sukkertarens blad, samt begroing av konkurrerende alger på bunnen hindrer lystilgang for fotosyntese og fører til at bladet brekker opp. Begroing på bunnen vil hindre nytt nedslag og rekruttering av sukkertaren som trenger fast fjell eller stein for å feste seg. Begroingen akkumulerer slam som er ytterligere negativt for rekruttering av tare.</t>
  </si>
  <si>
    <t>En observert vekst av mosdyr, hydroider og  trådformete, filamentøse alger kan stjele lys fra tarebladene. Denne effekten er mer begrenset jo lenger nord man kommer.</t>
  </si>
  <si>
    <t>Påvirkningsfaktor 6</t>
  </si>
  <si>
    <t>Forurensing &gt; I vann &gt; Andre</t>
  </si>
  <si>
    <t>Et lag med sediment (nedslamming) av bunnen vil hindre rekruttering av sukkertare. Slikt slam har lett for å sedimentere innimellom trådalger og kan også være klebrig pga. organisk materiale og mikroorganismer.</t>
  </si>
  <si>
    <t>Nedslamming kan komme fra fiskeoppdrett</t>
  </si>
  <si>
    <t>Påvirkningsfaktor 7</t>
  </si>
  <si>
    <t>Påvirkning fra stedegne arter &gt; Andre</t>
  </si>
  <si>
    <t>Dette beskrives som at overfiske av topp-predator (som torsk) fører til framvekst av mindre predatorer (små fisk og krabber) som beiter på mindre herbivore invertebrater. Redusert beiting favoriserer de trådformete algene som er de mest attraktive for de små herbivore og omnivore invertebratene (snegl, amfipoder, isopoder).</t>
  </si>
  <si>
    <t>Ukjent</t>
  </si>
  <si>
    <t xml:space="preserve">Det finnes indikasjoner fra Norge og gode eksempler fra naboland (f.eks. Sverige) på at tap av topp-predatorer kan få følger nedover i næringskjeden. </t>
  </si>
  <si>
    <t>Påvirkningsfaktor 8</t>
  </si>
  <si>
    <t>Påvirkning på habitat &gt; Habitatpåvirkning i marine miljø &gt; Marin akvakultur</t>
  </si>
  <si>
    <t xml:space="preserve">Fiskeoppdrett er utbredt og har store utslipp av organisk partikulært materiale og næringssalter. </t>
  </si>
  <si>
    <t>Majoriteten av forekomstarealet påvirkes (50-90%)</t>
  </si>
  <si>
    <t>Rask reduksjon i forekomstareal (&gt; 20% over 10 år)</t>
  </si>
  <si>
    <t>Fiskeoppdrett skiller ut organisk materiale og næringssalter</t>
  </si>
  <si>
    <t>Påvirkningsfaktor 9</t>
  </si>
  <si>
    <t>Beiting av den grønne kråkebolla (Strongylocentrotus droebachiensis) er den mest alvorlige påvirkningsfaktoren. Beiting av kråkebollen Gracilechinus acutus (tidligere: Echinus acutus) er kun observert sporadisk lengst sør i Norskehavet.</t>
  </si>
  <si>
    <t>Rask reduksjon (&gt; 20 % over 10 år)</t>
  </si>
  <si>
    <t>Et varig fenomen siden ca 1970, men med en mer nylig tilbakegang i kråkeboller i sørlige deler av Norskehavet og i noen fjorder i Øst-Finnmark - dette har antatt sammenheng med høyere havtemperaturer og predasjon fra økende krabbebestander</t>
  </si>
  <si>
    <t>Samspill mellom påvirkningsfaktorer</t>
  </si>
  <si>
    <t>Det er først og fremst kråkebollebeiting som er viktig nord i Norge. De andre faktorene bidrar minimalt i denne sammenhengen. Men faktorene vil virke i samspill.</t>
  </si>
  <si>
    <t>Ulike "multiple stressors" er gjenstand for stor forskningsmessig interesse, men man er ikke kommet langt i god dokumentasjon. Dette samspillet vil rangeres i styrke over de andre. Det kan for sukkertare i nord tyde på at påvirkningsfaktorer kan virke antagonistisk, ved at økende temperatur kan virke negativt på kråkebollebeiting. Også den introduserte arten kongekrabbe virker negativt på kråkebollene.</t>
  </si>
  <si>
    <t xml:space="preserve">Ned ett nivå på Rødlista fra dagens kategori. For alternative hovedmål, se manual.  </t>
  </si>
  <si>
    <t>Hovedmål (rødlistestatus 2035)</t>
  </si>
  <si>
    <t>Rødlistestatus forkortelse</t>
  </si>
  <si>
    <t>VU</t>
  </si>
  <si>
    <t xml:space="preserve">Det vil være et mål å snu trenden ved å fjerne kråkeboller slik at forekomsten av sukkertare kan øke og oppnå en bedre tilstand i framtiden. </t>
  </si>
  <si>
    <t>Delmål</t>
  </si>
  <si>
    <t>Mål for naturtypen</t>
  </si>
  <si>
    <t>Naturtype-egenskap</t>
  </si>
  <si>
    <t>Målsetting per 2035 (hva må til)</t>
  </si>
  <si>
    <t>Nullalternativ per 2035</t>
  </si>
  <si>
    <t>Delmål 1</t>
  </si>
  <si>
    <t>Totalareal</t>
  </si>
  <si>
    <t>&lt; 30 % arealtap i perioden 1995-2035</t>
  </si>
  <si>
    <t>&gt; 30 % arealtap i perioden 1995-2035</t>
  </si>
  <si>
    <t>Siden kråkebollene gradvis dør ut vil det forventes en gradvis bedring i areal/tilstand, men det vil være store områder med nedbeiting inn i de kommende årtier.</t>
  </si>
  <si>
    <t>Delmål 2</t>
  </si>
  <si>
    <t>Tilstandsreduksjon</t>
  </si>
  <si>
    <t>Degradering &lt; 30 % av arealet</t>
  </si>
  <si>
    <t>&gt; 30 % av arealet degradert</t>
  </si>
  <si>
    <t xml:space="preserve">Estimering av areal og arealreduksjon er en mulig måte å beskrive positiv eller negativ utvikling av naturtypen. Siden det er store kystavstander og relativt få punktobservasjoner i forhold til det store potensielle arealet, vil en modellering ha store usikkerheter. Det er imidlertid mulig å bedre tilstanden for individene av sukkertare ved å fjerne kråkeboller og/eller tilrettelegge for økning i predasjon. </t>
  </si>
  <si>
    <t>Delmål 3</t>
  </si>
  <si>
    <t>Estimat basert på rødlista</t>
  </si>
  <si>
    <t>Tid til naturtypen utgår/endrer status uten tiltak</t>
  </si>
  <si>
    <t>Usikkerhet</t>
  </si>
  <si>
    <t>Usikkert, men vil sannsynligvis ikke endre status dramatisk de følgende år.</t>
  </si>
  <si>
    <t>Siden tilstanden til sukkertare kan gradvis bedres fra år til år ved at havtemperaturene øker og kråkebollerekrutteringen svekkes, kan naturtypen endre status til det bedre som vi har noen eksempler på.</t>
  </si>
  <si>
    <t>Tiltaksanalyse</t>
  </si>
  <si>
    <t>Tiltak</t>
  </si>
  <si>
    <t>Tiltak (navn på tiltak)</t>
  </si>
  <si>
    <t>Type tiltak (avdempende eller kompenserende)</t>
  </si>
  <si>
    <t>Tiltakskategori</t>
  </si>
  <si>
    <t>Påvirkningsfaktor</t>
  </si>
  <si>
    <t>Beskrivelse av tiltak</t>
  </si>
  <si>
    <t>Tiltaksinformasjon for kostnadsberegninger</t>
  </si>
  <si>
    <t>Sikkerhet i tiltaksinformasjon</t>
  </si>
  <si>
    <t>Samvirking med andre tiltak</t>
  </si>
  <si>
    <t>Tilleggseffekter (se manual)</t>
  </si>
  <si>
    <t>Kostnad (Menon fyller inn)</t>
  </si>
  <si>
    <t>Kostnadsusikkerhet</t>
  </si>
  <si>
    <t>Nye tiltak</t>
  </si>
  <si>
    <t>(Se manual for mer info)</t>
  </si>
  <si>
    <t>(Erstatt teksten i cellene)</t>
  </si>
  <si>
    <t>(Velg fra nedtrekksmeny)</t>
  </si>
  <si>
    <t xml:space="preserve">Truede arter og naturtyper (+ /-) </t>
  </si>
  <si>
    <t>Økosystemtjenester (+ /-)</t>
  </si>
  <si>
    <t>Fremmede arter (+ /-)</t>
  </si>
  <si>
    <t>Andre påvirkninger (+ /-)</t>
  </si>
  <si>
    <t>Tiltak 1</t>
  </si>
  <si>
    <t>Redusere utslipp fra kommunalt avløp og avløp i spredt bebyggelse</t>
  </si>
  <si>
    <t>avdempende</t>
  </si>
  <si>
    <t>Andre tiltak</t>
  </si>
  <si>
    <t>Rense kommunalt avløpsvann, redusere mengden (og rense) overvann, forbud mot septiktømming</t>
  </si>
  <si>
    <t>Hele kysten i regionen</t>
  </si>
  <si>
    <t>TEOTIL basen beskriver alle tilførsler fra nasjonale kilder, så kan man finne hva som monner mest.</t>
  </si>
  <si>
    <t>25-50%</t>
  </si>
  <si>
    <t>Det ser ikke ut til at begrensete tiltak med å fjerne næringssalter er tilstrekkelig alene, så mulig mer effektivt i samvirke med andre tiltak. Effekten av næringssalter interagerer med klimaeffekter (eks. økt havtemperatur) som det er vanskelig å gjøre tiltak mot på kort sikt</t>
  </si>
  <si>
    <t>+</t>
  </si>
  <si>
    <t>Regnes for lite aktuelt i Nord-Norge</t>
  </si>
  <si>
    <t>Kostnadene er ukjente</t>
  </si>
  <si>
    <t>Tiltak 2</t>
  </si>
  <si>
    <t>Redusere avrenning fra jordbruket</t>
  </si>
  <si>
    <t>3,4,5,6</t>
  </si>
  <si>
    <t>Tilskudd til miljøtiltak i jordbruket (SMIL), opprettholde vegetasjon som motvirker avrenning og reduserer bekke- og elveløpserosjon, endre praksis med høstpløying, etablere fangdammer</t>
  </si>
  <si>
    <t>TEOTIL</t>
  </si>
  <si>
    <t>Samme som over</t>
  </si>
  <si>
    <t>Tiltak 3</t>
  </si>
  <si>
    <t>Redusere utslipp fra fiskeoppdrett</t>
  </si>
  <si>
    <t>kompenserende</t>
  </si>
  <si>
    <t>3,6,8</t>
  </si>
  <si>
    <t>Nye havgående og spesielt lukkete oppdrettsformer har blitt foreslått som tiltak for å begrense flere problemer, og vil også være et tiltak for å redusere utslipp fra fisken.</t>
  </si>
  <si>
    <t>Data om akvakultur er tilgjengelig hos Fiskeridirektoratets database-tjenester</t>
  </si>
  <si>
    <t>50-75%</t>
  </si>
  <si>
    <t>Tiltakene vil være mest aktuelle i områder med fjorder / beskyttede områder, med høy tetthet av anlegg</t>
  </si>
  <si>
    <t>Tiltak 4</t>
  </si>
  <si>
    <t>Ivareta høytrofiske fiskepopulasjoner</t>
  </si>
  <si>
    <t>Restaurere</t>
  </si>
  <si>
    <t>5,7,9</t>
  </si>
  <si>
    <t>Vern av arter (f.eks. kysttorsk, steinbit og krabber) gjennom fiskerestriksjoner (inkludert fritids- og kommersiell fiske) og opprettelse av marine verneområder</t>
  </si>
  <si>
    <t>Krever ikke noe utstyr</t>
  </si>
  <si>
    <t>Forby / regulere fiske og sørge for at denne informasjonen når bredt ut. Må følges opp ved oppsyn.</t>
  </si>
  <si>
    <t>Tiltaket vil ha god påvirkning på fjerning av kråkeboller</t>
  </si>
  <si>
    <t>Ved å øke populasjoner av topp-predatorer som kysttorsk, vil man få en positiv effekt på sukkertaren, via trofiske kaskader. Tiltak for å øke topp-predator-bestander vil også virke positivt på evt. forekomster av kråkeboller (relevant kun for deler av Nordsjøen).</t>
  </si>
  <si>
    <t>Tiltak 5</t>
  </si>
  <si>
    <t>Transplantering/utplanting av tareplanter</t>
  </si>
  <si>
    <t>?</t>
  </si>
  <si>
    <t>Transplantere eller så ut (grønn grus) sukkertareplanter i påvirkede områder</t>
  </si>
  <si>
    <t>Små begrensede flater i regionen</t>
  </si>
  <si>
    <t>Dyrkingsanlegg i laboratorium, utsetting via båt.</t>
  </si>
  <si>
    <t>https://www.nature.com/articles/s41598-020-60553-x</t>
  </si>
  <si>
    <t>0-25%</t>
  </si>
  <si>
    <t>Helt avgjørende for suksess er å fjerne andre mer dominerende påvirkningsfaktorer (som fjerning av kråkeboller - da kommer tareskogen tilbake av seg selv)</t>
  </si>
  <si>
    <t xml:space="preserve">Dette er en metode som er avhengig av at den bakenforliggende årsaken til at taren var borte i første omgang, også blir redusert. Man vet at sukkertaren har god spredningsevne, så hvorvidt det i det hele tatt er nødvendig å gjøre slike tiltak for å spre sukkertare er tvilsomt. </t>
  </si>
  <si>
    <t>Tiltak 6</t>
  </si>
  <si>
    <t>Fjerning/høsting av kråkeboller</t>
  </si>
  <si>
    <t>Fysisk fjerning av kråkeboller</t>
  </si>
  <si>
    <t>Båt og fangstutstyr, evt. dykking, evt. brent kalk spredt med båt</t>
  </si>
  <si>
    <t>https://www.sciencedirect.com/science/article/pii/S259029032030002X</t>
  </si>
  <si>
    <t xml:space="preserve">Tiltak antas gjennomført med kalking. Det er utforsket bruk av tegner, som vil kunne bli foretrukket metode i framtiden. </t>
  </si>
  <si>
    <t>Vil ha god effekt alene, men vil også samvirke positivt med re-etablering av topp-predatorer (torsk, steinbit, krabbe)</t>
  </si>
  <si>
    <t xml:space="preserve">Fjerning av kråkeboller får tareskogen tilbake igjen. Dette har vist seg effektivt for å øke forekomst, dersom området vedlikeholdes med tilsvarende tiltak i flere år. Ved bruk av tegner kan kråkebollene brukes som en ressurs. Økt sukkertareskog vil også bidra til økt karbopptak, økt biologisk mangfold og være en yngleplass for sei og torsk og dermed være positivt for fiskeriene. </t>
  </si>
  <si>
    <t>Svært usikker (0-25%)</t>
  </si>
  <si>
    <t>Igangsatte tiltak</t>
  </si>
  <si>
    <t>Tiltak 6a</t>
  </si>
  <si>
    <t>Fysisk fjerning  av kråkeboller som evt. kan brukes som ressurs (selges som mat)</t>
  </si>
  <si>
    <t>Tiltak 6b</t>
  </si>
  <si>
    <t>Bruk av brent kalk for reduksjon av kråkeboller</t>
  </si>
  <si>
    <t>Fysisk fjerning av kråkeboller ved bruk av brent kalk</t>
  </si>
  <si>
    <t>50-75% måloppnåelse; 75-85% måloppnåelse; 85-95% måloppnåelse; 95-100% måloppnåelse, les mer i manualen</t>
  </si>
  <si>
    <t>Måloppnåelse hvis gjennomført alene</t>
  </si>
  <si>
    <t>Sannsynlighet for måloppnåelse</t>
  </si>
  <si>
    <t>Kommentar</t>
  </si>
  <si>
    <t>Sannsynligvis vil ingen enkeltstående tiltak gi måloppnåelse, altså trenger man tiltakspakker</t>
  </si>
  <si>
    <t>x</t>
  </si>
  <si>
    <t>95-100%</t>
  </si>
  <si>
    <t>75-85%</t>
  </si>
  <si>
    <t>Dette tiltaket kan virke alene uten andre samvirkende tiltakm men i begrenset omfang, siden det krever manuell innsats.</t>
  </si>
  <si>
    <t>75-85% måloppnåelse; 85-95% måloppnåelse; 95-100% måloppnåelse, les mer i manualen.</t>
  </si>
  <si>
    <t>Kostnad</t>
  </si>
  <si>
    <t>Usikkerhet kostnad (Menon fyller inn)</t>
  </si>
  <si>
    <t>Tiltakspakke 1</t>
  </si>
  <si>
    <t>85-95%</t>
  </si>
  <si>
    <t>Ca. 360 mrd. kroner + kostnader for tiltak 4</t>
  </si>
  <si>
    <t xml:space="preserve">Denne tiltakspakken består av de to tiltakene med aller størst sannsynlighet for måloppnåelse, nemlig fjerning av kråkeboller (inkl. vedlikehold over tid), og økning av populasjoner av topp-predatorer som spiser kråkeboller (torsk, steinbit, krabber). </t>
  </si>
  <si>
    <t>Fylles ut hvis en ikke er i stand til å foreslå tiltak, eller ikke er i stand til å foreslå en tiltakspakke der sannsynligheten for å innfri hovedmålet er større enn 75%</t>
  </si>
  <si>
    <t>Kunnskapsinnhenting</t>
  </si>
  <si>
    <t>I begge tilfeller skal det foreslås, hvis mulig, ett eller flere tiltak/prosjekter. Les mer i manualen.</t>
  </si>
  <si>
    <t>Tiltak/prosjekt</t>
  </si>
  <si>
    <t>Navn</t>
  </si>
  <si>
    <t>Kunnskapshull - kategori</t>
  </si>
  <si>
    <t>Kunnskapshull - beskrivelse</t>
  </si>
  <si>
    <t>Innhold</t>
  </si>
  <si>
    <t>Prosjekt 1</t>
  </si>
  <si>
    <t>Teste tiltakspakke 1</t>
  </si>
  <si>
    <t>Kunnskap om virkning (og spesielt samvirkning) av de ulike tiltakene</t>
  </si>
  <si>
    <t>Det er stor usikkerhet om hvilken rolle fisk og krabbe har på kråkebollesituasjonen - dette kan testes i naturlige systemer</t>
  </si>
  <si>
    <t>Prosjekt 2</t>
  </si>
  <si>
    <t>Ulike høstemetoder på kråkeboller</t>
  </si>
  <si>
    <t>Det finnes flere ulike måter å høste kråkeboller på, men uvisst hvilke som er mest (areal- og kostnads-) effektive</t>
  </si>
  <si>
    <t>Oppsummerende anbefaling</t>
  </si>
  <si>
    <t>Anbefalt tiltakspakke</t>
  </si>
  <si>
    <t>Vi anbefaler tiltakspakke 1</t>
  </si>
  <si>
    <t>Begrunnelse</t>
  </si>
  <si>
    <t xml:space="preserve">Tiltakene har høy måloppnåelse ved iverksetting av tiltak 4 med oppfølging og testing av videreutvikling for nye og mer kostnadseffektive metoder for å fjerne (høste) kråkeboller (tiltak 6). </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</si>
  <si>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</si>
  <si>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</si>
  <si>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</si>
  <si>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</si>
  <si>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</si>
  <si>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</si>
  <si>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</si>
  <si>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</si>
  <si>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</si>
  <si>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</si>
  <si>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</si>
  <si>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</si>
  <si>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</si>
  <si>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</si>
  <si>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</si>
  <si>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</si>
  <si>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</si>
  <si>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</si>
  <si>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</si>
  <si>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</si>
  <si>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</si>
  <si>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</si>
  <si>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</si>
  <si>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</si>
  <si>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</si>
  <si>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</si>
  <si>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</si>
  <si>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</si>
  <si>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</si>
  <si>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</si>
  <si>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</si>
  <si>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</si>
  <si>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</si>
  <si>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</si>
  <si>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</si>
  <si>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</si>
  <si>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</si>
  <si>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</si>
  <si>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</si>
  <si>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</si>
  <si>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</si>
  <si>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</si>
  <si>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</si>
  <si>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</si>
  <si>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</si>
  <si>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</si>
  <si>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</si>
  <si>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</si>
  <si>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</si>
  <si>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</si>
  <si>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</si>
  <si>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</si>
  <si>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</si>
  <si>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</si>
  <si>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</si>
  <si>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</si>
  <si>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</si>
  <si>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</si>
  <si>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</si>
  <si>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</si>
  <si>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</si>
  <si>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</si>
  <si>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</si>
  <si>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</si>
  <si>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t>
  </si>
  <si>
    <t>Så detaljert som mulig der det er relevant for tiltakskostnadene (aktiviteter og konsekvenser). Areal, lengder er ofte viktig, samt frekvens</t>
  </si>
  <si>
    <t>Sikkerhetskategorier</t>
  </si>
  <si>
    <t>75-100%</t>
  </si>
  <si>
    <t>Se eksempel nederst</t>
  </si>
  <si>
    <t>Kategorier for å karakterisere tiltakets (tiltakspakkens) effekt på den enkelte påvirkningsfaktors negative påvirkning.</t>
  </si>
  <si>
    <t>Netto omfang (Kombinert effekt av påvirkningsfaktor og tiltak)</t>
  </si>
  <si>
    <t>Netto styrke (Kombinert effekt av påvirkningsfaktor og tiltak)</t>
  </si>
  <si>
    <t>Karakterisering av tiltakets effekt på påvirkningsfaktorens omfang og/eller styrke</t>
  </si>
  <si>
    <t>Ingen effekt</t>
  </si>
  <si>
    <t>Ingen del av forekomstarealet påvirkes</t>
  </si>
  <si>
    <t>Ingen reduksjon</t>
  </si>
  <si>
    <t>Reduserer påvirkningsfaktorens negative effekt på naturtypens forekomst og tilstand</t>
  </si>
  <si>
    <t>Forekomstarealet øker langsomt (&lt; 10% over 10 år)</t>
  </si>
  <si>
    <r>
      <t>Tiltaket (</t>
    </r>
    <r>
      <rPr>
        <b/>
        <sz val="11"/>
        <color theme="1"/>
        <rFont val="Calibri"/>
        <family val="2"/>
        <scheme val="minor"/>
      </rPr>
      <t>velg en av</t>
    </r>
    <r>
      <rPr>
        <sz val="11"/>
        <color theme="1"/>
        <rFont val="Calibri"/>
        <family val="2"/>
        <scheme val="minor"/>
      </rPr>
      <t xml:space="preserve">) </t>
    </r>
    <r>
      <rPr>
        <b/>
        <sz val="11"/>
        <color theme="1"/>
        <rFont val="Calibri"/>
        <family val="2"/>
        <scheme val="minor"/>
      </rPr>
      <t>overkompenserer for/fjerner/reduserer</t>
    </r>
    <r>
      <rPr>
        <sz val="11"/>
        <color theme="1"/>
        <rFont val="Calibri"/>
        <family val="2"/>
        <scheme val="minor"/>
      </rPr>
      <t xml:space="preserve"> påvirkningsfaktorens negative effekt på naturtypens forekomst </t>
    </r>
    <r>
      <rPr>
        <b/>
        <sz val="11"/>
        <color theme="1"/>
        <rFont val="Calibri"/>
        <family val="2"/>
        <scheme val="minor"/>
      </rPr>
      <t>og/eller</t>
    </r>
    <r>
      <rPr>
        <sz val="11"/>
        <color theme="1"/>
        <rFont val="Calibri"/>
        <family val="2"/>
        <scheme val="minor"/>
      </rPr>
      <t xml:space="preserve"> tiltaket (velg en av) </t>
    </r>
    <r>
      <rPr>
        <b/>
        <sz val="11"/>
        <color theme="1"/>
        <rFont val="Calibri"/>
        <family val="2"/>
        <scheme val="minor"/>
      </rPr>
      <t>overkompenserer for/fjerner/reduserer</t>
    </r>
    <r>
      <rPr>
        <sz val="11"/>
        <color theme="1"/>
        <rFont val="Calibri"/>
        <family val="2"/>
        <scheme val="minor"/>
      </rPr>
      <t xml:space="preserve"> påvirkningsfaktorens negative effekt på naturtypens tilstand</t>
    </r>
  </si>
  <si>
    <r>
      <t>Ikke relevant (</t>
    </r>
    <r>
      <rPr>
        <b/>
        <sz val="11"/>
        <color theme="1"/>
        <rFont val="Calibri"/>
        <family val="2"/>
        <scheme val="minor"/>
      </rPr>
      <t>gi forklaring hvorfor</t>
    </r>
    <r>
      <rPr>
        <sz val="11"/>
        <color theme="1"/>
        <rFont val="Calibri"/>
        <family val="2"/>
        <scheme val="minor"/>
      </rPr>
      <t>)</t>
    </r>
  </si>
  <si>
    <t>Omfangskategorier</t>
  </si>
  <si>
    <t>Styrkekategorier</t>
  </si>
  <si>
    <t>Kategorier for netto omfang</t>
  </si>
  <si>
    <t>Kategorier for netto styrke</t>
  </si>
  <si>
    <t>Hele forekomstarealet påvirkes ( &gt; 90%)</t>
  </si>
  <si>
    <t>Kun historisk</t>
  </si>
  <si>
    <t>Opphørt</t>
  </si>
  <si>
    <t>Minoriteten av forekomstarealet påvirkes (&lt;50%)</t>
  </si>
  <si>
    <t>Majoriteten av forekomstarealet påvirkes (fortsatt &gt; 50%) men likevel et betydelig redusert omfang (20 - 40% reduksjon)</t>
  </si>
  <si>
    <t>Ubetydelig del av forekomstarealet påvirkes</t>
  </si>
  <si>
    <t>Majoriteten av forekomstarealet påvirkes (fortsatt &gt; 50%) men likevel et noe redusert omfang (&lt; 20% reduksjon)</t>
  </si>
  <si>
    <t>Kun i fremtid</t>
  </si>
  <si>
    <t>Minoriteten av forekomstarealet påvirkes (fortsatt &lt; 50%) men med en betydelig reduksjon i omfang (20 - 40% reduksjon)</t>
  </si>
  <si>
    <t>Forekomstarealet øker raskt (&gt; 10% over 10 år)</t>
  </si>
  <si>
    <t>Minoriteten av forekomstarealet påvirkes (fortsatt &lt; 50%) men med noe reduksjon i omfang (&lt; 20% reduksjon)</t>
  </si>
  <si>
    <t>EKSEMPEL</t>
  </si>
  <si>
    <t>Tiltakspakke 1 (Tiltak 1 og 2 sammen)</t>
  </si>
  <si>
    <t>Karakterisering av tiltakspakkens samla effekt på påvirkningsfaktorens omfang og/eller styrke</t>
  </si>
  <si>
    <t>Historisk</t>
  </si>
  <si>
    <t>Ikke relevant (Påvirkningsfaktor historisk)</t>
  </si>
  <si>
    <t>Fjerner påvirkningsfaktorens effekt på naturtypens tilstand</t>
  </si>
  <si>
    <t>Forekomstarealet påvirkes ikke</t>
  </si>
  <si>
    <t>Opphørt (kan inntreffe igjen)</t>
  </si>
  <si>
    <t>Reduksjon av omfang</t>
  </si>
  <si>
    <t>Tabell x Fylkesvis oversikt over antall lokaliteter med verdi A, B og C (naturbasedata) og antall lokaliteter kartlagt etter Artskart. Sukkertare har ikke blitt kartlagt i Nasjonalt program eller andre programmer, så det finnes ikke data på sukkertare i Naturbase inndelt etter A, B og C-verdi. Det finnes heller ikke funn av sukkertare i NiN-data.</t>
  </si>
  <si>
    <t xml:space="preserve">Datagrunnlag for "Sukkertareskog Nord" </t>
  </si>
  <si>
    <r>
      <t>Naturbase: Sukkertare</t>
    </r>
    <r>
      <rPr>
        <sz val="11"/>
        <rFont val="Calibri"/>
        <family val="2"/>
        <scheme val="minor"/>
      </rPr>
      <t xml:space="preserve"> (fikk 13 treff på sukkertare i Naturbase, men ingen inndelt etter A, B eller C-verdi)</t>
    </r>
  </si>
  <si>
    <r>
      <t>NiN-data: Sukkertare</t>
    </r>
    <r>
      <rPr>
        <sz val="11"/>
        <rFont val="Calibri"/>
        <family val="2"/>
        <scheme val="minor"/>
      </rPr>
      <t xml:space="preserve"> (ingen treff)</t>
    </r>
  </si>
  <si>
    <r>
      <t>Artskart: Sukkertare</t>
    </r>
    <r>
      <rPr>
        <sz val="11"/>
        <rFont val="Calibri"/>
        <family val="2"/>
        <scheme val="minor"/>
      </rPr>
      <t xml:space="preserve"> (1609 treff)</t>
    </r>
  </si>
  <si>
    <t>Naturbase</t>
  </si>
  <si>
    <t>NiN-data</t>
  </si>
  <si>
    <t>Totalt polygoner</t>
  </si>
  <si>
    <t xml:space="preserve">Overlappende polygon mellom NiN-data og Naturbasedata </t>
  </si>
  <si>
    <t>Antall lokaliteter Artskart</t>
  </si>
  <si>
    <t>Fylker</t>
  </si>
  <si>
    <t xml:space="preserve">A-verdi </t>
  </si>
  <si>
    <t>B-verdi</t>
  </si>
  <si>
    <t>C-verdi</t>
  </si>
  <si>
    <t>Totalt 
(A-, B-, C-verdi)</t>
  </si>
  <si>
    <t>NNF</t>
  </si>
  <si>
    <t>NiN (2.0)</t>
  </si>
  <si>
    <t>Akershus</t>
  </si>
  <si>
    <t>Aust-Agder</t>
  </si>
  <si>
    <t>Buskerud</t>
  </si>
  <si>
    <t>Finnmark</t>
  </si>
  <si>
    <t>Hedmark</t>
  </si>
  <si>
    <t>Hordaland</t>
  </si>
  <si>
    <t>Møre og Romsdal</t>
  </si>
  <si>
    <t>Nordland</t>
  </si>
  <si>
    <t>Oppland</t>
  </si>
  <si>
    <t>Oslo</t>
  </si>
  <si>
    <t>Rogaland</t>
  </si>
  <si>
    <t>Sogn og Fjordane</t>
  </si>
  <si>
    <t>Telemark</t>
  </si>
  <si>
    <t>Troms</t>
  </si>
  <si>
    <t>Nord-Trøndelag</t>
  </si>
  <si>
    <t>Sør-Trøndelag</t>
  </si>
  <si>
    <t>Vest-Agder</t>
  </si>
  <si>
    <t>Vestfold</t>
  </si>
  <si>
    <t>Østfold</t>
  </si>
  <si>
    <t>Totalt</t>
  </si>
  <si>
    <t>Tabell x Oversikt over fylker og kommuner i Nord-Norge (Norskehavet og Barentshavet) der sukkertareskog forekommer (X) i følge Artskart</t>
  </si>
  <si>
    <t>Artskart: Sukkertare</t>
  </si>
  <si>
    <t>Fylke</t>
  </si>
  <si>
    <t>Kommune</t>
  </si>
  <si>
    <t>Forekommer</t>
  </si>
  <si>
    <t>Alta</t>
  </si>
  <si>
    <t>X</t>
  </si>
  <si>
    <t>Berlevåg</t>
  </si>
  <si>
    <t>Båtsfjord</t>
  </si>
  <si>
    <t>Hammerfest</t>
  </si>
  <si>
    <t>Lebesby</t>
  </si>
  <si>
    <t>Loppa</t>
  </si>
  <si>
    <t>Måsøy</t>
  </si>
  <si>
    <t>Nordkapp</t>
  </si>
  <si>
    <t>Porsanger</t>
  </si>
  <si>
    <t>Sør-Varanger</t>
  </si>
  <si>
    <t>Vardø</t>
  </si>
  <si>
    <t>Aukra</t>
  </si>
  <si>
    <t>Averøy</t>
  </si>
  <si>
    <t>Giske</t>
  </si>
  <si>
    <t>Herøy</t>
  </si>
  <si>
    <t>Hustadvika</t>
  </si>
  <si>
    <t>Kristiansund</t>
  </si>
  <si>
    <t>Molde</t>
  </si>
  <si>
    <t>Sula</t>
  </si>
  <si>
    <t>Vestnes</t>
  </si>
  <si>
    <t>Ørsta</t>
  </si>
  <si>
    <t>Ålesund</t>
  </si>
  <si>
    <t>Andøy</t>
  </si>
  <si>
    <t>Bodø</t>
  </si>
  <si>
    <t>Bø</t>
  </si>
  <si>
    <t>Fauske</t>
  </si>
  <si>
    <t>Flakstad</t>
  </si>
  <si>
    <t>Gildeskål</t>
  </si>
  <si>
    <t>Hadsel</t>
  </si>
  <si>
    <t>Hamarøy</t>
  </si>
  <si>
    <t>Lødingen</t>
  </si>
  <si>
    <t>Meløy</t>
  </si>
  <si>
    <t>Moskenes</t>
  </si>
  <si>
    <t>Rødøy</t>
  </si>
  <si>
    <t>Røst</t>
  </si>
  <si>
    <t>Saltdal</t>
  </si>
  <si>
    <t>Steigen</t>
  </si>
  <si>
    <t>Vega</t>
  </si>
  <si>
    <t>Vestvågøy</t>
  </si>
  <si>
    <t>Øksnes</t>
  </si>
  <si>
    <t>Inderøy</t>
  </si>
  <si>
    <t>Indre Fosen</t>
  </si>
  <si>
    <t>Levanger</t>
  </si>
  <si>
    <t>Nærøysund</t>
  </si>
  <si>
    <t>Steinkjer</t>
  </si>
  <si>
    <t>Stjørdal</t>
  </si>
  <si>
    <t>Frøya</t>
  </si>
  <si>
    <t>Hitra</t>
  </si>
  <si>
    <t>Malvik</t>
  </si>
  <si>
    <t>Orkland</t>
  </si>
  <si>
    <t>Skaun</t>
  </si>
  <si>
    <t>Trondheim</t>
  </si>
  <si>
    <t>Ørland</t>
  </si>
  <si>
    <t>Åfjord</t>
  </si>
  <si>
    <t>Balsfjord</t>
  </si>
  <si>
    <t>Harstad</t>
  </si>
  <si>
    <t>Kvænangen</t>
  </si>
  <si>
    <t>Nordreisa</t>
  </si>
  <si>
    <t>Senja</t>
  </si>
  <si>
    <t>Skjervøy</t>
  </si>
  <si>
    <t>Storfjord</t>
  </si>
  <si>
    <t>Tromsø</t>
  </si>
  <si>
    <t>Tabell x Oversikt over fylker og kommuner med sukkertarelokaliteter i følge NIVAs sukkertaremodell (Frigstad m.fl. 2021)</t>
  </si>
  <si>
    <t>Antall</t>
  </si>
  <si>
    <t>Areal</t>
  </si>
  <si>
    <t>Vanylven</t>
  </si>
  <si>
    <t>Sande</t>
  </si>
  <si>
    <t>Ulstein</t>
  </si>
  <si>
    <t>Hareid</t>
  </si>
  <si>
    <t>Volda</t>
  </si>
  <si>
    <t>Ørskog</t>
  </si>
  <si>
    <t>Norddal</t>
  </si>
  <si>
    <t>Stranda</t>
  </si>
  <si>
    <t>Stordal</t>
  </si>
  <si>
    <t>Sykkylven</t>
  </si>
  <si>
    <t>Skodje</t>
  </si>
  <si>
    <t>Haram</t>
  </si>
  <si>
    <t>Rauma</t>
  </si>
  <si>
    <t>Midsund</t>
  </si>
  <si>
    <t>Sandøy</t>
  </si>
  <si>
    <t>Fræna</t>
  </si>
  <si>
    <t>Eide</t>
  </si>
  <si>
    <t>Gjemnes</t>
  </si>
  <si>
    <t>Tingvoll</t>
  </si>
  <si>
    <t>Surnadal</t>
  </si>
  <si>
    <t>Halsa</t>
  </si>
  <si>
    <t>Smøla</t>
  </si>
  <si>
    <t>Aure</t>
  </si>
  <si>
    <t>Hemne</t>
  </si>
  <si>
    <t>Snillfjord</t>
  </si>
  <si>
    <t>Agdenes</t>
  </si>
  <si>
    <t>Rissa</t>
  </si>
  <si>
    <t>Bjugn</t>
  </si>
  <si>
    <t>Roan</t>
  </si>
  <si>
    <t>Osen</t>
  </si>
  <si>
    <t>Orkdal</t>
  </si>
  <si>
    <t>Namsos</t>
  </si>
  <si>
    <t>Frosta</t>
  </si>
  <si>
    <t>Leksvik</t>
  </si>
  <si>
    <t>Verdal</t>
  </si>
  <si>
    <t>Mosvik</t>
  </si>
  <si>
    <t>Verran</t>
  </si>
  <si>
    <t>Namdalseid</t>
  </si>
  <si>
    <t>Fosnes</t>
  </si>
  <si>
    <t>Flatanger</t>
  </si>
  <si>
    <t>Vikna</t>
  </si>
  <si>
    <t>Nærøy</t>
  </si>
  <si>
    <t>Leka</t>
  </si>
  <si>
    <t>Narvik</t>
  </si>
  <si>
    <t>Bindal</t>
  </si>
  <si>
    <t>Sømna</t>
  </si>
  <si>
    <t>Brønnøy</t>
  </si>
  <si>
    <t>Vevelstad</t>
  </si>
  <si>
    <t>Alstahaug</t>
  </si>
  <si>
    <t>Leirfjord</t>
  </si>
  <si>
    <t>Vefsn</t>
  </si>
  <si>
    <t>Dønna</t>
  </si>
  <si>
    <t>Nesna</t>
  </si>
  <si>
    <t>Hemnes</t>
  </si>
  <si>
    <t>Rana</t>
  </si>
  <si>
    <t>Lurøy</t>
  </si>
  <si>
    <t>Træna</t>
  </si>
  <si>
    <t>Beiarn</t>
  </si>
  <si>
    <t>Sørfold</t>
  </si>
  <si>
    <t>Tysfjord</t>
  </si>
  <si>
    <t>Tjeldsund</t>
  </si>
  <si>
    <t>Evenes</t>
  </si>
  <si>
    <t>Ballangen</t>
  </si>
  <si>
    <t>Værøy</t>
  </si>
  <si>
    <t>Vågan</t>
  </si>
  <si>
    <t>Sortland</t>
  </si>
  <si>
    <t>Kvæfjord</t>
  </si>
  <si>
    <t>Skånland</t>
  </si>
  <si>
    <t>Bjarkøy</t>
  </si>
  <si>
    <t>Ibestad</t>
  </si>
  <si>
    <t>Gratangen</t>
  </si>
  <si>
    <t>Lavangen</t>
  </si>
  <si>
    <t>Salangen</t>
  </si>
  <si>
    <t>Målselv</t>
  </si>
  <si>
    <t>Sørreisa</t>
  </si>
  <si>
    <t>Dyrøy</t>
  </si>
  <si>
    <t>Tranøy</t>
  </si>
  <si>
    <t>Torsken</t>
  </si>
  <si>
    <t>Berg</t>
  </si>
  <si>
    <t>Lenvik</t>
  </si>
  <si>
    <t>Karlsøy</t>
  </si>
  <si>
    <t>Lyngen</t>
  </si>
  <si>
    <t>Kåfjord</t>
  </si>
  <si>
    <t>Vadsø</t>
  </si>
  <si>
    <t>Andersen GS, Christie H, Moy FE. 2019. In a squeeze: Epibiosis may affect the distribution of kelp forests. Ecology &amp; Evolution, DOI:10.1002/ece3.4967</t>
  </si>
  <si>
    <t>Andersen GS, Steen H, Moy F, Christie H, Fredriksen S. 2011. Seasonal patterns of sporophyte growth, fertility, fouling and mortality of Saccharina latissima in Skagerrak, Norway – implications for re-forestation. Journal of Marine Biology, Volume 2011, Article ID 690375, 8 pages.</t>
  </si>
  <si>
    <t>Andersen GS. 2013. Patterns of Saccharina latissima recruitment. PlosOne, https://doi.org/10.1371/journal.pone.0081092</t>
  </si>
  <si>
    <t>Araújo RM, Assis J, Aguillar R, Airoldi L, Barbara I, Bartsch I, Bekkby T, Christie H, Davoult D, Derrien-Courtel S, Fernandez C, Fredriksen S, Geveart F, Gundersen H, Le Gal A, Lévêque L, Mieszkowska N, Norderhaug KM, Oliveira P, Puente A, Rico JM, Rinde E, Schubert H, Strain E, Valero M, Viard F, Sousa-Pinto I. 2016. Status, trends, and drivers of kelp forests in Europe: an expert assessment. Biodiversity and Conservation 25:1319-1348.</t>
  </si>
  <si>
    <t>Artsdatabanken. 2018. Norsk rødliste for naturtyper 2018.</t>
  </si>
  <si>
    <t>Aure J, Magnusson J. 2008. Mindre tilførsel av næringssalter til Skagerrak. Kyst og Havbruk 2008. 28-30.</t>
  </si>
  <si>
    <t>Aure J, Strand Ø. 2001 Hydrografiske normaler og langtidsvariasjoner i norske kystfarvann mellom 1936 og 2000. Fisken og havet nr 13</t>
  </si>
  <si>
    <t>Bokn T, Moy F, Christie H, Engelbert S, Karez R, Kerstin K, Kraufvelin P, Lindblad C, Marba N, Pedersen MF, Sørensen K. 2002. Are rocky shore ecosystems affected by nutrient enriched seawater? Some preliminary results from a mesocosm experiment. Hydrobiologia 484: 167-175</t>
  </si>
  <si>
    <t>Bokn TL, Duarte CM, Pedersen MF, Marba N, Moy FE, Barron C, Bjerkeng B, Borum J, Christie H, Engelbert S, Fotel FL, Hoell EE, Karez R, Kersting K, Kraufvelin P, Lindblad C, Olsen M, Sanderud KA, Sommer U, Sørensen K. 2003. The response of experimental rocky shore communities to nutrient additions. Ecosysyems 6: 577-594.</t>
  </si>
  <si>
    <t xml:space="preserve">Christie H, Andersen GS, Bekkby T, Fagerli CW, Gitmark JK, Gundersen H, Rinde E. 2019. Shifts between sugar kelp and turf algae in Norway: regime shifts or flips between different opportunistic seaweed species? Front. Mar. Sci. doi:10.3389/fmars.2019.00072. </t>
  </si>
  <si>
    <t>Christie H, Andersen GS, Tveiten LA, Moy FE. (in press) Macrophytes as habitat for fish. ICES Journal of Marine Science, 2022, 0, 1–10 DOI: 10.1093/icesjms/fsac008</t>
  </si>
  <si>
    <t>Christie H, Gundersen H, Rinde E, Filbee-Dexter K, Norderhaug KM, Pedersen T, Bekkby T, Gitmark JK, Fagerli CW. 2019. Can multitrophic interactions and ocean warming influence large scale kelp recovery. Ecology &amp; Evolution. Doi:10.1002/ece3.4963</t>
  </si>
  <si>
    <t>Christie H, Norderhaug KM, Fredriksen S. 2009. Macrophytes as habitat for fauna. Mar Ecol. Prog. Ser. 396: 221-233.</t>
  </si>
  <si>
    <t>Eger A, Marzinelli E, Christie H, Fagerli C, Fujita D, Seokwoo H, … Verges A. 2021.Global Kelp Forest Restoration: Past Lessons, Present Status, and Future Goals. Biological Reviews.</t>
  </si>
  <si>
    <t>Eger AM, Vergés A, Choi CG, Christie H, Coleman MA, Fagerli CW, Fujita D, Hasegawa M, Kim JH, Mayer-Pinto M, Reed DC, Steinberg PD, Marzinelli EM. 2020. Financial and Institutional Support Are Important for Large-Scale Kelp Forest Restoration. Front. Mar. Sci. 7:535277. doi: 10.3389/fmars.2020.535277</t>
  </si>
  <si>
    <t>Filbee-Dexter K, Wernberg T. 2018. Rise of turfs: a new battlefront for globally declining kelp forests. BioScience XX: 1-13.</t>
  </si>
  <si>
    <t>Frigstad H, Gundersen H, Andersen GS, Borgersen G, Kvile KØ, Krause-Jensen D, Boström C, Bekkby T, d'Auriac MA, Ruus A, Thormar J, Asdal K, Hancke K. 2020. Blue carbon – climate adaptation, CO2 uptake and sequestration of carbon in Nordic Blue forests. Results from the Nordic Blue Carbon Project. TemaNord 2020:541. 139 s.</t>
  </si>
  <si>
    <t>Kraufvelin P, Moy FE, Christie H, Bokn TL. 2006. Nutrient addition to experimental rocky shore communities revisited: delayed responses, rapid recovery. Ecosystems 9: 1076-1093.</t>
  </si>
  <si>
    <t>Leinaas HP, Christie H. 1996. Effects of removing sea urchins (Strongylocentrotus droebachiensis): Stability of the barren state and succession of kelp forest recovery in the east atlantic. Oecologia 105: 524-536</t>
  </si>
  <si>
    <t>Lindgaard A, Henriksen S. (red.) 2011. Norsk rødliste for naturtyper 2011. Artsdatabanken, Trondheim.</t>
  </si>
  <si>
    <t>Luning K. 1984. Temperature tolerance and biogeography of seaweeds: the marine algal flora of Helgoland (North Sea) as an example. Helgolander Meeresunters. 38: 305-317</t>
  </si>
  <si>
    <t>Moy F, Alve E, Bogen J, Christie H, Green N, Helland A, Steen H, Skarbøvik E, Stålnacke P. 2006a. Statusrapport nr. 1-2006 fra Sukkertareprosjektet. SFT-rapport TA-2193/2006. NIVA-rapport 5265. 36 s.</t>
  </si>
  <si>
    <t>Moy F, Alve E, Christie H, Helland A, Magnusson J, Steen H, Tveiten L, Åsen PA. 2007. Statusrapport nr.2 fra Sukkertareprosjektet SFT-rapport TA-2232/2007. NIVA-rapport 5344. 60s</t>
  </si>
  <si>
    <t>Moy F, Christie H, Alve E, Steen H, 2008. Statusrapport nr. 3 fra Sukkertareprosjektet. SFT-rapport TA-nummer 2398/2008 NIVA-rapport 5585. 74 s.</t>
  </si>
  <si>
    <t>Moy F, Christie H, Steen H, Stålnacke P, Aksnes D, Alve E, Aure J, Bekkby T, Fredriksen S, Gitmark J, Hackett B, Magnusson J, Pengerud A, Sjøtun K, Sørensen K, Tveiten L, Øygarden L, Åsen PA. 2008. Sluttrapport fra Sukkertareprosjektet. SFT-rapport TA-2467/2008, NIVA-rapport 5709. 131 s.</t>
  </si>
  <si>
    <t>Moy F, J Aure, T Falkenhaug, T Johnsen, E Lømsland, J Magnusson, KM Norderhaug, L Omli, A Pedersen, B Rygg. 2008. Langtidsovervåking av miljø­kvaliteten i kystområdene av Norge. Kystovervåkings­program­met. Årsrapport for 2007. TA-2409/2008. NIVA-rapport 5612.</t>
  </si>
  <si>
    <t xml:space="preserve">Moy F, Stålnacke P (eds) 2007. Sukkertareprosjektet Analyse av klima- og miljøovervåkingsdata med betydning for sukkertare. SFT-rapport TA-2279/2007. NIVA-rapport 5454. 210 s. </t>
  </si>
  <si>
    <t xml:space="preserve">Moy F, Trannum HC, Naustvoll LJ, Fagerli CW, Norderhaug KM. 2017. ØKOKYST – delprogram Skagerrak. Årsrapport 2016 . Miljødirektoratet M-727 | 2017 </t>
  </si>
  <si>
    <t>Moy FE. Christie H. 2012. Large scale shift from sugar kelp (Saccharina latissima) to ephemeral algae along the south and west coast of Norway. Marine Biology Research 8: 309-321.</t>
  </si>
  <si>
    <t>Rinde E, Christie H, Fagerli CW, Bekkby T, Gundersen H, Norderhaug KM, Hjermann DØ. 2014. The influence of physical factors on kelp and sea urchin distribution in previously and still grazed areas in the NE Atlantic. PLOS ONE 9:1-15.</t>
  </si>
  <si>
    <t>Sakshaug E, Christie H, Dale T, Fosså JH, Fredriksen S, Hedlund N, Sivertsen K, Sjøtun K. 2002. Nedbeiting av Tareskog i Norge. Rapport til Fiskeridepartementet. 40 s.</t>
  </si>
  <si>
    <t>Selvik JR, Tjomsland T, Eggestad HO. 2007. Teoretiske tilførselsberegninger av nitrogen og fosfor til norske kystområder i 2006. SFT-rapport: 1005/2007. 60 s.</t>
  </si>
  <si>
    <t xml:space="preserve">Sjøtun K. 1985. Ei autøkologisk undersøking av Laminaria saccharina (L.) Lamour. i Espegrend-området. Cand.real. thesis. Universitetet i Bergen. 211 s. </t>
  </si>
  <si>
    <t>Strand HK, Christie H, Fagerli CW, Mengede M, Moy FE. 2020. Optimizing the use of quicklime (CaO) for sea urchin decimation – a lab and field study. Ecological Engineering 6. doi:10.1016/j.ecoena.2020.100018</t>
  </si>
  <si>
    <t>Verbeek J, Christie H. m.fl. 2021. Restoring Norway's underwater forests. Rapport fra SeaForester/NIVA/Akvaplan-niva, 2021.</t>
  </si>
  <si>
    <t>Åsen PA. 2006. Trekk fra den marine benthosalgevegetasjon fra Kristiansandsfjorden til Jøssingfjorden - med spesiell referanse til sukkertare (Laminaria saccharina) og butare (Alaria esculenta). Agder naturmuseums rapportserie 2006-4. 35 s.</t>
  </si>
  <si>
    <t>Økonomisk analyse</t>
  </si>
  <si>
    <t>Øyvind Nystad Handberg og Kristin Magnussen, Menon</t>
  </si>
  <si>
    <t>Vedlegg 10 til NINA Rapport 2136: Kyrkjeeide et al. 2022. Oppfølging av «Trua natur». Oppdaterte kunnskapsgrunnlag og forslag til videreutvikling av metodikk. NINA Rapport 2136. Norsk institutt for naturforskning</t>
  </si>
  <si>
    <t>Påvirkning fra stedegne arter &gt; Predatorer</t>
  </si>
  <si>
    <t>Bekjempe/fjerne kråkeboller</t>
  </si>
  <si>
    <t>Endret i forhold til rødlista 2018, endring i styrke (tidligere Ubetydelig)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</si>
</sst>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kr&quot;\ * #,##0.00_-;\-&quot;kr&quot;\ * #,##0.00_-;_-&quot;kr&quot;\ * &quot;-&quot;??_-;_-@_-"/>
    <numFmt numFmtId="164" formatCode="_-&quot;kr&quot;\ * #,##0_-;\-&quot;kr&quot;\ * #,##0_-;_-&quot;kr&quot;\ * &quot;-&quot;??_-;_-@_-"/>
  </numFmts>
  <fonts count="18"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1"/>
      <name val="Calibri"/>
      <family val="2"/>
      <scheme val="minor"/>
    </font>
    <font>
      <i/>
      <sz val="11"/>
      <color rgb="FF000000"/>
      <name val="Calibri"/>
      <family val="2"/>
      <scheme val="minor"/>
    </font>
    <font>
      <b/>
      <sz val="9"/>
      <color indexed="81"/>
      <name val="Tahoma"/>
      <family val="2"/>
    </font>
    <font>
      <sz val="9"/>
      <color indexed="81"/>
      <name val="Tahoma"/>
      <family val="2"/>
    </font>
    <font>
      <sz val="11"/>
      <color rgb="FF9C0006"/>
      <name val="Calibri"/>
      <family val="2"/>
      <scheme val="minor"/>
    </font>
    <font>
      <sz val="8"/>
      <name val="Calibri"/>
      <family val="2"/>
      <scheme val="minor"/>
    </font>
    <font>
      <b/>
      <sz val="14"/>
      <color theme="1"/>
      <name val="Calibri"/>
      <family val="2"/>
      <scheme val="minor"/>
    </font>
    <font>
      <sz val="11"/>
      <color rgb="FFFF0000"/>
      <name val="Calibri"/>
      <family val="2"/>
      <scheme val="minor"/>
    </font>
    <font>
      <u/>
      <sz val="11"/>
      <color theme="10"/>
      <name val="Calibri"/>
      <family val="2"/>
      <scheme val="minor"/>
    </font>
    <font>
      <sz val="10"/>
      <color theme="1"/>
      <name val="Calibri"/>
      <family val="2"/>
      <scheme val="minor"/>
    </font>
    <font>
      <sz val="11"/>
      <color theme="1"/>
      <name val="Calibri"/>
      <family val="2"/>
      <scheme val="minor"/>
    </font>
    <font>
      <sz val="10.5"/>
      <color theme="1"/>
      <name val="Calibri"/>
      <family val="2"/>
      <scheme val="minor"/>
    </font>
    <font>
      <b/>
      <sz val="11"/>
      <color rgb="FF000000"/>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FFC7CE"/>
      </patternFill>
    </fill>
    <fill>
      <patternFill patternType="solid">
        <fgColor rgb="FF92D05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E2EFDA"/>
        <bgColor rgb="FF000000"/>
      </patternFill>
    </fill>
    <fill>
      <patternFill patternType="solid">
        <fgColor rgb="FF000000"/>
        <bgColor rgb="FF000000"/>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5">
    <xf numFmtId="0" fontId="0" fillId="0" borderId="0"/>
    <xf numFmtId="0" fontId="9" fillId="4" borderId="0" applyNumberFormat="0" applyBorder="0" applyAlignment="0" applyProtection="0"/>
    <xf numFmtId="0" fontId="13" fillId="0" borderId="0" applyNumberFormat="0" applyFill="0" applyBorder="0" applyAlignment="0" applyProtection="0"/>
    <xf numFmtId="9" fontId="15" fillId="0" borderId="0" applyFont="0" applyFill="0" applyBorder="0" applyAlignment="0" applyProtection="0"/>
    <xf numFmtId="44" fontId="15" fillId="0" borderId="0" applyFont="0" applyFill="0" applyBorder="0" applyAlignment="0" applyProtection="0"/>
  </cellStyleXfs>
  <cellXfs count="88">
    <xf numFmtId="0" fontId="0" fillId="0" borderId="0" xfId="0"/>
    <xf numFmtId="0" fontId="2" fillId="0" borderId="0" xfId="0" applyFont="1" applyAlignment="1">
      <alignment vertical="center"/>
    </xf>
    <xf numFmtId="0" fontId="1" fillId="0" borderId="0" xfId="0" applyFont="1"/>
    <xf numFmtId="0" fontId="4" fillId="0" borderId="0" xfId="0" applyFont="1"/>
    <xf numFmtId="0" fontId="5" fillId="0" borderId="0" xfId="0" applyFont="1" applyAlignment="1">
      <alignment vertical="center"/>
    </xf>
    <xf numFmtId="0" fontId="3" fillId="2" borderId="0" xfId="0" applyFont="1" applyFill="1"/>
    <xf numFmtId="49" fontId="5" fillId="2" borderId="0" xfId="0" applyNumberFormat="1" applyFont="1" applyFill="1"/>
    <xf numFmtId="0" fontId="6" fillId="0" borderId="0" xfId="0" applyFont="1" applyAlignment="1">
      <alignment vertical="center"/>
    </xf>
    <xf numFmtId="0" fontId="3" fillId="0" borderId="0" xfId="0" applyFont="1"/>
    <xf numFmtId="0" fontId="0" fillId="2" borderId="0" xfId="0" applyFill="1"/>
    <xf numFmtId="0" fontId="1" fillId="3" borderId="0" xfId="0" applyFont="1" applyFill="1"/>
    <xf numFmtId="49" fontId="2" fillId="3" borderId="0" xfId="0" applyNumberFormat="1" applyFont="1" applyFill="1" applyAlignment="1">
      <alignment vertical="center"/>
    </xf>
    <xf numFmtId="0" fontId="0" fillId="3" borderId="0" xfId="0" applyFill="1"/>
    <xf numFmtId="0" fontId="1" fillId="0" borderId="0" xfId="0" applyFont="1" applyAlignment="1">
      <alignment horizontal="left" vertical="top"/>
    </xf>
    <xf numFmtId="0" fontId="1" fillId="3" borderId="0" xfId="0" applyFont="1" applyFill="1" applyAlignment="1">
      <alignment wrapText="1"/>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11" fillId="0" borderId="0" xfId="0" applyFont="1"/>
    <xf numFmtId="0" fontId="9" fillId="4" borderId="0" xfId="1"/>
    <xf numFmtId="0" fontId="0" fillId="5" borderId="0" xfId="0" applyFill="1"/>
    <xf numFmtId="0" fontId="5" fillId="0" borderId="0" xfId="0" applyFont="1"/>
    <xf numFmtId="0" fontId="1" fillId="6" borderId="0" xfId="0" applyFont="1" applyFill="1"/>
    <xf numFmtId="0" fontId="0" fillId="6" borderId="0" xfId="0" applyFill="1"/>
    <xf numFmtId="49" fontId="0" fillId="0" borderId="0" xfId="0" applyNumberFormat="1"/>
    <xf numFmtId="0" fontId="5" fillId="3" borderId="0" xfId="0" applyFont="1" applyFill="1"/>
    <xf numFmtId="0" fontId="0" fillId="3" borderId="0" xfId="0" applyFill="1" applyAlignment="1">
      <alignment horizontal="center"/>
    </xf>
    <xf numFmtId="0" fontId="14" fillId="0" borderId="0" xfId="0" applyFont="1"/>
    <xf numFmtId="0" fontId="0" fillId="0" borderId="0" xfId="0" applyAlignment="1">
      <alignment vertical="center"/>
    </xf>
    <xf numFmtId="0" fontId="0" fillId="0" borderId="0" xfId="0" applyAlignment="1">
      <alignment horizontal="left"/>
    </xf>
    <xf numFmtId="0" fontId="12" fillId="0" borderId="0" xfId="0" applyFont="1"/>
    <xf numFmtId="0" fontId="1" fillId="7" borderId="14" xfId="0" applyFont="1" applyFill="1" applyBorder="1" applyAlignment="1">
      <alignment vertical="center" wrapText="1"/>
    </xf>
    <xf numFmtId="0" fontId="1" fillId="7" borderId="6"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0" fillId="7" borderId="9" xfId="0" applyFill="1" applyBorder="1"/>
    <xf numFmtId="0" fontId="0" fillId="0" borderId="15" xfId="0" applyBorder="1"/>
    <xf numFmtId="0" fontId="0" fillId="0" borderId="4" xfId="0" applyBorder="1"/>
    <xf numFmtId="0" fontId="0" fillId="0" borderId="5" xfId="0" applyBorder="1"/>
    <xf numFmtId="0" fontId="0" fillId="0" borderId="13" xfId="0" applyBorder="1"/>
    <xf numFmtId="0" fontId="0" fillId="0" borderId="15" xfId="0" applyBorder="1" applyAlignment="1">
      <alignment wrapText="1"/>
    </xf>
    <xf numFmtId="0" fontId="0" fillId="0" borderId="11" xfId="0" applyBorder="1"/>
    <xf numFmtId="0" fontId="0" fillId="0" borderId="2" xfId="0" applyBorder="1"/>
    <xf numFmtId="0" fontId="0" fillId="0" borderId="2" xfId="0" applyBorder="1" applyAlignment="1">
      <alignment horizontal="center"/>
    </xf>
    <xf numFmtId="0" fontId="0" fillId="0" borderId="0" xfId="0" applyAlignment="1">
      <alignment horizontal="center"/>
    </xf>
    <xf numFmtId="0" fontId="0" fillId="0" borderId="7" xfId="0" applyBorder="1"/>
    <xf numFmtId="0" fontId="0" fillId="0" borderId="7" xfId="0" applyBorder="1" applyAlignment="1">
      <alignment horizontal="center"/>
    </xf>
    <xf numFmtId="49" fontId="5" fillId="3" borderId="0" xfId="0" applyNumberFormat="1" applyFont="1" applyFill="1"/>
    <xf numFmtId="49" fontId="5" fillId="3" borderId="0" xfId="0" applyNumberFormat="1" applyFont="1" applyFill="1" applyAlignment="1">
      <alignment vertical="center"/>
    </xf>
    <xf numFmtId="49" fontId="5" fillId="0" borderId="0" xfId="0" applyNumberFormat="1" applyFont="1"/>
    <xf numFmtId="49" fontId="5" fillId="2" borderId="0" xfId="0" applyNumberFormat="1" applyFont="1" applyFill="1" applyAlignment="1">
      <alignment vertical="center"/>
    </xf>
    <xf numFmtId="9" fontId="2" fillId="3" borderId="0" xfId="3" applyFont="1" applyFill="1" applyAlignment="1">
      <alignment horizontal="right" vertical="center"/>
    </xf>
    <xf numFmtId="49" fontId="13" fillId="3" borderId="0" xfId="2" applyNumberFormat="1" applyFill="1"/>
    <xf numFmtId="0" fontId="1" fillId="3" borderId="0" xfId="0" applyFont="1" applyFill="1" applyAlignment="1">
      <alignment horizontal="center"/>
    </xf>
    <xf numFmtId="0" fontId="0" fillId="3" borderId="0" xfId="0" applyFill="1" applyAlignment="1">
      <alignment horizontal="left" wrapText="1"/>
    </xf>
    <xf numFmtId="0" fontId="1" fillId="3" borderId="0" xfId="0" applyFont="1" applyFill="1" applyAlignment="1" applyProtection="1">
      <alignment horizontal="left" wrapText="1"/>
      <protection hidden="1"/>
    </xf>
    <xf numFmtId="0" fontId="1" fillId="3" borderId="0" xfId="0" applyFont="1" applyFill="1" applyAlignment="1">
      <alignment horizontal="left" wrapText="1"/>
    </xf>
    <xf numFmtId="0" fontId="0" fillId="3" borderId="0" xfId="0" applyFill="1" applyAlignment="1" applyProtection="1">
      <alignment horizontal="left" wrapText="1"/>
      <protection hidden="1"/>
    </xf>
    <xf numFmtId="0" fontId="13" fillId="3" borderId="0" xfId="2" applyFill="1" applyAlignment="1" applyProtection="1">
      <alignment horizontal="left" wrapText="1"/>
      <protection hidden="1"/>
    </xf>
    <xf numFmtId="164" fontId="0" fillId="3" borderId="0" xfId="4" applyNumberFormat="1" applyFont="1" applyFill="1" applyAlignment="1">
      <alignment horizontal="left" wrapText="1"/>
    </xf>
    <xf numFmtId="0" fontId="5" fillId="0" borderId="0" xfId="0" applyFont="1" applyAlignment="1">
      <alignment horizontal="left"/>
    </xf>
    <xf numFmtId="0" fontId="16" fillId="0" borderId="0" xfId="0" applyFont="1"/>
    <xf numFmtId="0" fontId="2" fillId="0" borderId="0" xfId="0" applyFont="1"/>
    <xf numFmtId="0" fontId="2" fillId="8" borderId="0" xfId="0" applyFont="1" applyFill="1"/>
    <xf numFmtId="0" fontId="17" fillId="9" borderId="0" xfId="0" applyFont="1" applyFill="1"/>
    <xf numFmtId="0" fontId="17" fillId="0" borderId="0" xfId="0" applyFont="1"/>
    <xf numFmtId="0" fontId="5" fillId="0" borderId="0" xfId="0" applyFont="1" applyAlignment="1">
      <alignment wrapText="1"/>
    </xf>
    <xf numFmtId="0" fontId="1" fillId="0" borderId="0" xfId="0" applyFont="1" applyAlignment="1">
      <alignment horizontal="center"/>
    </xf>
    <xf numFmtId="0" fontId="1" fillId="7" borderId="10" xfId="0" applyFont="1" applyFill="1" applyBorder="1" applyAlignment="1">
      <alignment horizontal="center"/>
    </xf>
    <xf numFmtId="0" fontId="1" fillId="7" borderId="11" xfId="0" applyFont="1" applyFill="1" applyBorder="1" applyAlignment="1">
      <alignment horizontal="center"/>
    </xf>
    <xf numFmtId="0" fontId="1" fillId="7" borderId="12" xfId="0" applyFont="1" applyFill="1" applyBorder="1" applyAlignment="1">
      <alignment horizontal="center"/>
    </xf>
    <xf numFmtId="0" fontId="1" fillId="7" borderId="13"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8" xfId="0" applyFont="1" applyFill="1" applyBorder="1" applyAlignment="1">
      <alignment horizontal="center" vertical="center" wrapText="1"/>
    </xf>
  </cellXfs>
  <cellStyles count="5">
    <cellStyle name="Bad" xfId="1" builtinId="27"/>
    <cellStyle name="Currency" xfId="4" builtinId="4"/>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20</xdr:col>
      <xdr:colOff>457200</xdr:colOff>
      <xdr:row>4</xdr:row>
      <xdr:rowOff>114300</xdr:rowOff>
    </xdr:from>
    <xdr:to>
      <xdr:col>32</xdr:col>
      <xdr:colOff>0</xdr:colOff>
      <xdr:row>7</xdr:row>
      <xdr:rowOff>1047750</xdr:rowOff>
    </xdr:to>
    <xdr:pic>
      <xdr:nvPicPr>
        <xdr:cNvPr id="2" name="Picture 1">
          <a:extLst>
            <a:ext uri="{FF2B5EF4-FFF2-40B4-BE49-F238E27FC236}">
              <a16:creationId xmlns:a16="http://schemas.microsoft.com/office/drawing/2014/main" id="{3520C682-8AE8-4CD5-BACA-A7C1BEE70C8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08275" y="876300"/>
          <a:ext cx="6858000" cy="47434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enonbusinesseconomics-my.sharepoint.com/personal/oyvind_nystad_handberg_menon_no/Documents/Kostnadsberegninger_truet-natur_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ina.sharepoint.com/sites/12006000/Shared%20Documents/9.%20Oppf&#248;lging%202021-%2041201710/Leveranser/15.%20mars%202022/Kunnskapsgrunnlag/elektronisk%20tabell%20naturtyper%202.0_S&#216;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2022"/>
      <sheetName val="Kommentarer 2022"/>
      <sheetName val="Tiltakskostnader"/>
      <sheetName val="Priser og antagelser"/>
      <sheetName val="Kostnadskategorier"/>
      <sheetName val="Liste over arter-naturtyper"/>
    </sheetNames>
    <sheetDataSet>
      <sheetData sheetId="0"/>
      <sheetData sheetId="1"/>
      <sheetData sheetId="2"/>
      <sheetData sheetId="3">
        <row r="61">
          <cell r="C61">
            <v>0.04</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ell input"/>
      <sheetName val="Tiltaksanalyse"/>
      <sheetName val="Effektanalyse"/>
      <sheetName val="GIS-tabeller"/>
      <sheetName val="Referanser"/>
    </sheetNames>
    <sheetDataSet>
      <sheetData sheetId="0" refreshError="1"/>
      <sheetData sheetId="1">
        <row r="6">
          <cell r="D6" t="str">
            <v>Andre tiltak</v>
          </cell>
        </row>
        <row r="7">
          <cell r="D7" t="str">
            <v>Andre tiltak</v>
          </cell>
        </row>
        <row r="8">
          <cell r="D8" t="str">
            <v>Andre tiltak</v>
          </cell>
        </row>
        <row r="9">
          <cell r="D9" t="str">
            <v>Restaurere</v>
          </cell>
        </row>
        <row r="10">
          <cell r="D10" t="str">
            <v>Restaurere</v>
          </cell>
        </row>
        <row r="72">
          <cell r="A72" t="str">
            <v>Hindre nedbygging</v>
          </cell>
          <cell r="F72" t="str">
            <v>Evt. andel totalt areal som bevares</v>
          </cell>
        </row>
        <row r="73">
          <cell r="A73" t="str">
            <v>Begrense aktivitet ved inngjerding</v>
          </cell>
          <cell r="F73" t="str">
            <v>Andre forhold ved lokasjon som kan påvirke tiltakskostnaden (eks. terreng, avstand fra vei)</v>
          </cell>
        </row>
        <row r="74">
          <cell r="A74" t="str">
            <v>Beite</v>
          </cell>
          <cell r="F74" t="str">
            <v>Frekvens (en gang, årlig, hvert 5. år? Samme behandling hver gang?)</v>
          </cell>
        </row>
        <row r="75">
          <cell r="A75" t="str">
            <v>Bekjempelse av fremmede arter</v>
          </cell>
          <cell r="F75" t="str">
            <v>Frekvens (en gang, årlig, hvert 5. år? Samme behandling hver gang?)</v>
          </cell>
        </row>
        <row r="76">
          <cell r="A76" t="str">
            <v>Hogst</v>
          </cell>
          <cell r="F76" t="str">
            <v>Frekvens (en gang, årlig, hvert 5. år? Samme behandling hver gang?)</v>
          </cell>
        </row>
        <row r="77">
          <cell r="A77" t="str">
            <v>Skjøtsel</v>
          </cell>
          <cell r="F77" t="str">
            <v>Frekvens (en gang, årlig, hvert 5. år? Samme behandling hver gang?)</v>
          </cell>
        </row>
        <row r="78">
          <cell r="A78" t="str">
            <v>Etablere yngleområder e.l.</v>
          </cell>
          <cell r="F78" t="str">
            <v>Andre forhold ved lokasjon som kan påvirke tiltakskostnaden (eks. terreng, avstand fra vei)</v>
          </cell>
        </row>
        <row r="79">
          <cell r="A79" t="str">
            <v>Restaurere</v>
          </cell>
          <cell r="F79" t="str">
            <v xml:space="preserve"> </v>
          </cell>
        </row>
        <row r="80">
          <cell r="A80" t="str">
            <v>Restaurering av myr</v>
          </cell>
          <cell r="F80" t="str">
            <v>Beskrivelse i detalj hvordan området må endres</v>
          </cell>
        </row>
        <row r="81">
          <cell r="A81" t="str">
            <v>Kanalisere ferdsel</v>
          </cell>
          <cell r="F81" t="str">
            <v xml:space="preserve"> </v>
          </cell>
        </row>
        <row r="82">
          <cell r="A82" t="str">
            <v>Kanalisere annen bruk</v>
          </cell>
          <cell r="F82" t="str">
            <v xml:space="preserve"> </v>
          </cell>
        </row>
        <row r="83">
          <cell r="A83" t="str">
            <v>Jakt</v>
          </cell>
          <cell r="F83" t="str">
            <v>Andre forhold ved lokasjon som kan påvirke tiltakskostnaden (eks. terreng, avstand fra vei)</v>
          </cell>
        </row>
        <row r="84">
          <cell r="A84" t="str">
            <v>Ex situ-bevaring</v>
          </cell>
          <cell r="F84" t="str">
            <v xml:space="preserve"> </v>
          </cell>
        </row>
        <row r="85">
          <cell r="A85" t="str">
            <v>Andre tiltak</v>
          </cell>
          <cell r="F85" t="str">
            <v xml:space="preserve"> </v>
          </cell>
        </row>
        <row r="87">
          <cell r="A87" t="str">
            <v>Sikkerhetskategorier</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norden.diva-portal.org/smash/record.jsf?pid=diva2%3A1525372&amp;dswid=2310" TargetMode="External"/><Relationship Id="rId1" Type="http://schemas.openxmlformats.org/officeDocument/2006/relationships/hyperlink" Target="http://norden.diva-portal.org/smash/record.jsf?pid=diva2%3A1525372&amp;dswid=231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nature.com/articles/s41598-020-60553-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5"/>
  <sheetViews>
    <sheetView tabSelected="1" zoomScale="95" workbookViewId="0">
      <pane ySplit="5" topLeftCell="A28" activePane="bottomLeft" state="frozen"/>
      <selection pane="bottomLeft" activeCell="C51" sqref="C51"/>
    </sheetView>
  </sheetViews>
  <sheetFormatPr defaultColWidth="9.1796875" defaultRowHeight="14.5" x14ac:dyDescent="0.35"/>
  <cols>
    <col min="1" max="1" width="33" customWidth="1"/>
    <col min="2" max="2" width="46" customWidth="1"/>
    <col min="3" max="3" width="28.54296875" customWidth="1"/>
    <col min="4" max="4" width="19.81640625" customWidth="1"/>
    <col min="5" max="5" width="33.1796875" customWidth="1"/>
    <col min="6" max="6" width="21.81640625" customWidth="1"/>
    <col min="7" max="7" width="32.1796875" customWidth="1"/>
    <col min="8" max="8" width="10.1796875" customWidth="1"/>
    <col min="9" max="9" width="11.1796875" customWidth="1"/>
  </cols>
  <sheetData>
    <row r="1" spans="1:8" x14ac:dyDescent="0.35">
      <c r="A1" t="s">
        <v>0</v>
      </c>
    </row>
    <row r="2" spans="1:8" s="30" customFormat="1" x14ac:dyDescent="0.35">
      <c r="A2" s="30" t="s">
        <v>648</v>
      </c>
      <c r="C2" s="79"/>
      <c r="D2" s="79"/>
      <c r="E2" s="79"/>
    </row>
    <row r="3" spans="1:8" x14ac:dyDescent="0.35">
      <c r="A3" t="s">
        <v>1</v>
      </c>
      <c r="B3" t="s">
        <v>2</v>
      </c>
    </row>
    <row r="5" spans="1:8" x14ac:dyDescent="0.35">
      <c r="A5" s="2" t="s">
        <v>3</v>
      </c>
      <c r="B5" s="2" t="s">
        <v>4</v>
      </c>
      <c r="C5" s="2" t="s">
        <v>5</v>
      </c>
      <c r="D5" s="2" t="s">
        <v>6</v>
      </c>
      <c r="E5" s="2" t="s">
        <v>7</v>
      </c>
    </row>
    <row r="6" spans="1:8" x14ac:dyDescent="0.35">
      <c r="A6" t="s">
        <v>8</v>
      </c>
      <c r="B6" t="s">
        <v>9</v>
      </c>
      <c r="C6" s="10" t="s">
        <v>10</v>
      </c>
      <c r="D6" s="5"/>
      <c r="E6" s="2"/>
    </row>
    <row r="7" spans="1:8" s="30" customFormat="1" x14ac:dyDescent="0.35">
      <c r="A7" s="75" t="s">
        <v>646</v>
      </c>
      <c r="B7" s="75" t="s">
        <v>9</v>
      </c>
      <c r="C7" s="76" t="s">
        <v>647</v>
      </c>
      <c r="D7" s="77"/>
      <c r="E7" s="75"/>
      <c r="F7" s="75"/>
      <c r="G7" s="78"/>
      <c r="H7" s="75"/>
    </row>
    <row r="8" spans="1:8" x14ac:dyDescent="0.35">
      <c r="A8" t="s">
        <v>11</v>
      </c>
      <c r="B8" t="s">
        <v>12</v>
      </c>
      <c r="C8" s="60" t="s">
        <v>13</v>
      </c>
      <c r="D8" s="6"/>
      <c r="E8" s="62"/>
    </row>
    <row r="9" spans="1:8" x14ac:dyDescent="0.35">
      <c r="A9" t="s">
        <v>14</v>
      </c>
      <c r="B9" t="s">
        <v>15</v>
      </c>
      <c r="C9" s="60" t="s">
        <v>16</v>
      </c>
      <c r="D9" s="6"/>
      <c r="E9" s="62"/>
    </row>
    <row r="10" spans="1:8" x14ac:dyDescent="0.35">
      <c r="A10" s="30" t="s">
        <v>17</v>
      </c>
      <c r="B10" s="30" t="s">
        <v>18</v>
      </c>
      <c r="C10" s="60" t="s">
        <v>19</v>
      </c>
      <c r="D10" s="6"/>
      <c r="E10" s="62" t="s">
        <v>20</v>
      </c>
    </row>
    <row r="11" spans="1:8" x14ac:dyDescent="0.35">
      <c r="A11" s="30" t="s">
        <v>21</v>
      </c>
      <c r="B11" s="30" t="s">
        <v>22</v>
      </c>
      <c r="C11" s="60" t="s">
        <v>23</v>
      </c>
      <c r="D11" s="60"/>
      <c r="E11" s="60" t="s">
        <v>24</v>
      </c>
    </row>
    <row r="12" spans="1:8" x14ac:dyDescent="0.35">
      <c r="A12" s="30" t="s">
        <v>25</v>
      </c>
      <c r="B12" s="30" t="s">
        <v>26</v>
      </c>
      <c r="C12" s="60" t="s">
        <v>27</v>
      </c>
      <c r="D12" s="60" t="s">
        <v>28</v>
      </c>
      <c r="E12" s="60" t="s">
        <v>29</v>
      </c>
    </row>
    <row r="13" spans="1:8" x14ac:dyDescent="0.35">
      <c r="A13" s="30" t="s">
        <v>30</v>
      </c>
      <c r="B13" s="30" t="s">
        <v>31</v>
      </c>
      <c r="C13" s="60" t="s">
        <v>32</v>
      </c>
      <c r="D13" s="60"/>
      <c r="E13" s="60" t="s">
        <v>33</v>
      </c>
    </row>
    <row r="14" spans="1:8" x14ac:dyDescent="0.35">
      <c r="A14" s="30" t="s">
        <v>34</v>
      </c>
      <c r="B14" s="30" t="s">
        <v>35</v>
      </c>
      <c r="C14" s="60" t="s">
        <v>36</v>
      </c>
      <c r="D14" s="60"/>
      <c r="E14" s="60"/>
    </row>
    <row r="15" spans="1:8" x14ac:dyDescent="0.35">
      <c r="A15" s="30" t="s">
        <v>37</v>
      </c>
      <c r="B15" s="30" t="s">
        <v>38</v>
      </c>
      <c r="C15" s="60" t="s">
        <v>39</v>
      </c>
      <c r="D15" s="60"/>
      <c r="E15" s="60"/>
    </row>
    <row r="16" spans="1:8" x14ac:dyDescent="0.35">
      <c r="A16" s="30" t="s">
        <v>40</v>
      </c>
      <c r="B16" s="30"/>
      <c r="C16" s="60" t="s">
        <v>41</v>
      </c>
      <c r="D16" s="60"/>
      <c r="E16" s="60"/>
    </row>
    <row r="17" spans="1:5" x14ac:dyDescent="0.35">
      <c r="A17" s="30" t="s">
        <v>42</v>
      </c>
      <c r="B17" s="73">
        <v>2018</v>
      </c>
      <c r="C17" s="60" t="s">
        <v>43</v>
      </c>
      <c r="D17" s="6"/>
      <c r="E17" s="60"/>
    </row>
    <row r="18" spans="1:5" x14ac:dyDescent="0.35">
      <c r="A18" s="30" t="s">
        <v>44</v>
      </c>
      <c r="B18" s="30" t="s">
        <v>45</v>
      </c>
      <c r="C18" s="60" t="s">
        <v>46</v>
      </c>
      <c r="D18" s="6"/>
      <c r="E18" s="60"/>
    </row>
    <row r="19" spans="1:5" x14ac:dyDescent="0.35">
      <c r="A19" s="30" t="s">
        <v>47</v>
      </c>
      <c r="B19" s="30" t="s">
        <v>48</v>
      </c>
      <c r="C19" s="60" t="s">
        <v>49</v>
      </c>
      <c r="D19" s="6"/>
      <c r="E19" s="60"/>
    </row>
    <row r="20" spans="1:5" x14ac:dyDescent="0.35">
      <c r="A20" s="4" t="s">
        <v>50</v>
      </c>
      <c r="B20" s="4" t="s">
        <v>51</v>
      </c>
      <c r="C20" s="61" t="s">
        <v>52</v>
      </c>
      <c r="D20" s="63"/>
      <c r="E20" s="60"/>
    </row>
    <row r="21" spans="1:5" x14ac:dyDescent="0.35">
      <c r="A21" s="4" t="s">
        <v>53</v>
      </c>
      <c r="B21" s="4" t="s">
        <v>54</v>
      </c>
      <c r="C21" s="64">
        <v>0.59</v>
      </c>
      <c r="D21" s="12"/>
      <c r="E21" s="11" t="s">
        <v>55</v>
      </c>
    </row>
    <row r="22" spans="1:5" x14ac:dyDescent="0.35">
      <c r="A22" s="4" t="s">
        <v>56</v>
      </c>
      <c r="B22" s="4" t="s">
        <v>54</v>
      </c>
      <c r="C22" s="11"/>
      <c r="D22" s="11" t="s">
        <v>57</v>
      </c>
      <c r="E22" s="11"/>
    </row>
    <row r="23" spans="1:5" x14ac:dyDescent="0.35">
      <c r="A23" s="4" t="s">
        <v>58</v>
      </c>
      <c r="B23" s="4" t="s">
        <v>59</v>
      </c>
      <c r="C23" s="61"/>
      <c r="D23" s="11" t="s">
        <v>60</v>
      </c>
      <c r="E23" s="11"/>
    </row>
    <row r="24" spans="1:5" x14ac:dyDescent="0.35">
      <c r="A24" s="4" t="s">
        <v>61</v>
      </c>
      <c r="B24" s="4" t="s">
        <v>62</v>
      </c>
      <c r="C24" s="61"/>
      <c r="D24" s="11" t="s">
        <v>63</v>
      </c>
      <c r="E24" s="60" t="s">
        <v>64</v>
      </c>
    </row>
    <row r="25" spans="1:5" x14ac:dyDescent="0.35">
      <c r="A25" s="4" t="s">
        <v>65</v>
      </c>
      <c r="B25" s="4" t="s">
        <v>66</v>
      </c>
      <c r="C25" s="11" t="s">
        <v>67</v>
      </c>
      <c r="D25" s="11"/>
      <c r="E25" s="65" t="s">
        <v>68</v>
      </c>
    </row>
    <row r="26" spans="1:5" x14ac:dyDescent="0.35">
      <c r="A26" s="4" t="s">
        <v>69</v>
      </c>
      <c r="B26" s="4" t="s">
        <v>70</v>
      </c>
      <c r="C26" s="12" t="s">
        <v>71</v>
      </c>
      <c r="D26" s="11"/>
      <c r="E26" s="11" t="s">
        <v>72</v>
      </c>
    </row>
    <row r="27" spans="1:5" x14ac:dyDescent="0.35">
      <c r="A27" s="4" t="s">
        <v>73</v>
      </c>
      <c r="B27" s="4" t="s">
        <v>74</v>
      </c>
      <c r="C27" s="11" t="s">
        <v>75</v>
      </c>
      <c r="D27" s="11" t="s">
        <v>76</v>
      </c>
      <c r="E27" s="65" t="s">
        <v>68</v>
      </c>
    </row>
    <row r="28" spans="1:5" x14ac:dyDescent="0.35">
      <c r="A28" s="4" t="s">
        <v>77</v>
      </c>
      <c r="B28" s="4" t="s">
        <v>78</v>
      </c>
      <c r="C28" s="11"/>
      <c r="D28" s="61"/>
      <c r="E28" s="60" t="s">
        <v>79</v>
      </c>
    </row>
    <row r="29" spans="1:5" x14ac:dyDescent="0.35">
      <c r="A29" s="4" t="s">
        <v>77</v>
      </c>
      <c r="B29" s="4" t="s">
        <v>80</v>
      </c>
      <c r="C29" s="11" t="s">
        <v>81</v>
      </c>
      <c r="D29" s="61"/>
      <c r="E29" s="60" t="s">
        <v>82</v>
      </c>
    </row>
    <row r="30" spans="1:5" x14ac:dyDescent="0.35">
      <c r="A30" s="4" t="s">
        <v>77</v>
      </c>
      <c r="B30" s="4" t="s">
        <v>80</v>
      </c>
      <c r="C30" s="11" t="s">
        <v>83</v>
      </c>
      <c r="D30" s="61"/>
      <c r="E30" s="60" t="s">
        <v>84</v>
      </c>
    </row>
    <row r="31" spans="1:5" x14ac:dyDescent="0.35">
      <c r="A31" s="4" t="s">
        <v>77</v>
      </c>
      <c r="B31" s="4" t="s">
        <v>85</v>
      </c>
      <c r="C31" s="11" t="s">
        <v>86</v>
      </c>
      <c r="D31" s="61"/>
      <c r="E31" s="60" t="s">
        <v>87</v>
      </c>
    </row>
    <row r="32" spans="1:5" x14ac:dyDescent="0.35">
      <c r="A32" s="4" t="s">
        <v>77</v>
      </c>
      <c r="B32" s="4" t="s">
        <v>85</v>
      </c>
      <c r="C32" s="11" t="s">
        <v>88</v>
      </c>
      <c r="D32" s="61"/>
      <c r="E32" s="60" t="s">
        <v>89</v>
      </c>
    </row>
    <row r="33" spans="1:8" x14ac:dyDescent="0.35">
      <c r="A33" s="4" t="s">
        <v>77</v>
      </c>
      <c r="B33" s="4" t="s">
        <v>90</v>
      </c>
      <c r="C33" s="61" t="s">
        <v>91</v>
      </c>
      <c r="D33" s="61"/>
      <c r="E33" s="60" t="s">
        <v>92</v>
      </c>
    </row>
    <row r="34" spans="1:8" x14ac:dyDescent="0.35">
      <c r="A34" s="4" t="s">
        <v>77</v>
      </c>
      <c r="B34" s="4" t="s">
        <v>90</v>
      </c>
      <c r="C34" s="61" t="s">
        <v>93</v>
      </c>
      <c r="D34" s="61"/>
      <c r="E34" s="60" t="s">
        <v>94</v>
      </c>
    </row>
    <row r="35" spans="1:8" x14ac:dyDescent="0.35">
      <c r="A35" s="4" t="s">
        <v>77</v>
      </c>
      <c r="B35" s="4" t="s">
        <v>90</v>
      </c>
      <c r="C35" s="61" t="s">
        <v>95</v>
      </c>
      <c r="D35" s="61"/>
      <c r="E35" s="60" t="s">
        <v>96</v>
      </c>
    </row>
    <row r="36" spans="1:8" x14ac:dyDescent="0.35">
      <c r="A36" s="4" t="s">
        <v>77</v>
      </c>
      <c r="B36" s="4" t="s">
        <v>90</v>
      </c>
      <c r="C36" s="61" t="s">
        <v>97</v>
      </c>
      <c r="D36" s="61"/>
      <c r="E36" s="60" t="s">
        <v>98</v>
      </c>
    </row>
    <row r="37" spans="1:8" x14ac:dyDescent="0.35">
      <c r="A37" s="4" t="s">
        <v>77</v>
      </c>
      <c r="B37" s="4" t="s">
        <v>90</v>
      </c>
      <c r="C37" s="61" t="s">
        <v>99</v>
      </c>
      <c r="D37" s="61"/>
      <c r="E37" s="60" t="s">
        <v>100</v>
      </c>
    </row>
    <row r="38" spans="1:8" x14ac:dyDescent="0.35">
      <c r="A38" s="4" t="s">
        <v>77</v>
      </c>
      <c r="B38" s="1" t="s">
        <v>101</v>
      </c>
      <c r="C38" s="61" t="s">
        <v>102</v>
      </c>
      <c r="D38" s="61"/>
      <c r="E38" s="60" t="s">
        <v>103</v>
      </c>
    </row>
    <row r="39" spans="1:8" x14ac:dyDescent="0.35">
      <c r="A39" s="4" t="s">
        <v>77</v>
      </c>
      <c r="B39" s="1" t="s">
        <v>101</v>
      </c>
      <c r="C39" s="61" t="s">
        <v>104</v>
      </c>
      <c r="D39" s="61"/>
      <c r="E39" s="60" t="s">
        <v>105</v>
      </c>
    </row>
    <row r="40" spans="1:8" x14ac:dyDescent="0.35">
      <c r="A40" s="4" t="s">
        <v>106</v>
      </c>
      <c r="B40" s="1" t="s">
        <v>107</v>
      </c>
      <c r="C40" s="11" t="s">
        <v>108</v>
      </c>
      <c r="D40" s="61"/>
      <c r="E40" s="60" t="s">
        <v>109</v>
      </c>
    </row>
    <row r="41" spans="1:8" x14ac:dyDescent="0.35">
      <c r="A41" s="4" t="s">
        <v>110</v>
      </c>
      <c r="B41" s="1" t="s">
        <v>111</v>
      </c>
      <c r="C41" s="61" t="s">
        <v>112</v>
      </c>
      <c r="D41" s="61" t="s">
        <v>113</v>
      </c>
      <c r="E41" s="60" t="s">
        <v>114</v>
      </c>
    </row>
    <row r="42" spans="1:8" x14ac:dyDescent="0.35">
      <c r="A42" s="30"/>
      <c r="C42" s="62"/>
      <c r="D42" s="62"/>
      <c r="E42" s="33"/>
    </row>
    <row r="43" spans="1:8" x14ac:dyDescent="0.35">
      <c r="A43" s="30"/>
      <c r="B43" s="1"/>
      <c r="C43" s="33"/>
      <c r="D43" s="33"/>
      <c r="E43" s="33"/>
    </row>
    <row r="44" spans="1:8" x14ac:dyDescent="0.35">
      <c r="B44" s="3" t="s">
        <v>115</v>
      </c>
    </row>
    <row r="45" spans="1:8" x14ac:dyDescent="0.35">
      <c r="B45" s="2" t="s">
        <v>116</v>
      </c>
      <c r="C45" s="2" t="s">
        <v>117</v>
      </c>
      <c r="D45" s="2" t="s">
        <v>118</v>
      </c>
      <c r="E45" s="2" t="s">
        <v>119</v>
      </c>
      <c r="F45" s="2" t="s">
        <v>120</v>
      </c>
      <c r="G45" s="2" t="s">
        <v>121</v>
      </c>
      <c r="H45" s="2" t="s">
        <v>122</v>
      </c>
    </row>
    <row r="46" spans="1:8" x14ac:dyDescent="0.35">
      <c r="A46" t="s">
        <v>123</v>
      </c>
      <c r="B46" s="12" t="s">
        <v>124</v>
      </c>
      <c r="C46" s="12" t="s">
        <v>125</v>
      </c>
      <c r="D46" s="12" t="s">
        <v>126</v>
      </c>
      <c r="E46" s="12" t="s">
        <v>127</v>
      </c>
      <c r="F46" s="12" t="s">
        <v>128</v>
      </c>
      <c r="G46" s="12" t="s">
        <v>133</v>
      </c>
      <c r="H46" s="34" t="s">
        <v>129</v>
      </c>
    </row>
    <row r="47" spans="1:8" x14ac:dyDescent="0.35">
      <c r="A47" t="s">
        <v>130</v>
      </c>
      <c r="B47" s="12" t="s">
        <v>131</v>
      </c>
      <c r="C47" s="12" t="s">
        <v>132</v>
      </c>
      <c r="D47" s="12" t="s">
        <v>126</v>
      </c>
      <c r="E47" s="12" t="s">
        <v>127</v>
      </c>
      <c r="F47" s="12" t="s">
        <v>128</v>
      </c>
      <c r="G47" s="12" t="s">
        <v>133</v>
      </c>
      <c r="H47" s="34" t="s">
        <v>134</v>
      </c>
    </row>
    <row r="48" spans="1:8" x14ac:dyDescent="0.35">
      <c r="A48" t="s">
        <v>135</v>
      </c>
      <c r="B48" s="12" t="s">
        <v>136</v>
      </c>
      <c r="C48" s="12" t="s">
        <v>137</v>
      </c>
      <c r="D48" s="12" t="s">
        <v>126</v>
      </c>
      <c r="E48" s="12" t="s">
        <v>127</v>
      </c>
      <c r="F48" s="12" t="s">
        <v>138</v>
      </c>
      <c r="G48" s="12" t="s">
        <v>133</v>
      </c>
      <c r="H48" s="34" t="s">
        <v>139</v>
      </c>
    </row>
    <row r="49" spans="1:8" x14ac:dyDescent="0.35">
      <c r="A49" t="s">
        <v>140</v>
      </c>
      <c r="B49" s="12" t="s">
        <v>141</v>
      </c>
      <c r="C49" s="12" t="s">
        <v>142</v>
      </c>
      <c r="D49" s="12" t="s">
        <v>126</v>
      </c>
      <c r="E49" s="12" t="s">
        <v>127</v>
      </c>
      <c r="F49" s="12" t="s">
        <v>143</v>
      </c>
      <c r="G49" s="12" t="s">
        <v>133</v>
      </c>
      <c r="H49" s="34" t="s">
        <v>144</v>
      </c>
    </row>
    <row r="50" spans="1:8" x14ac:dyDescent="0.35">
      <c r="A50" t="s">
        <v>145</v>
      </c>
      <c r="B50" s="12" t="s">
        <v>146</v>
      </c>
      <c r="C50" s="12" t="s">
        <v>147</v>
      </c>
      <c r="D50" s="12" t="s">
        <v>126</v>
      </c>
      <c r="E50" s="12" t="s">
        <v>127</v>
      </c>
      <c r="F50" s="12" t="s">
        <v>138</v>
      </c>
      <c r="G50" s="12" t="s">
        <v>133</v>
      </c>
      <c r="H50" s="34" t="s">
        <v>148</v>
      </c>
    </row>
    <row r="51" spans="1:8" x14ac:dyDescent="0.35">
      <c r="A51" t="s">
        <v>149</v>
      </c>
      <c r="B51" s="12" t="s">
        <v>150</v>
      </c>
      <c r="C51" s="12" t="s">
        <v>151</v>
      </c>
      <c r="D51" s="12" t="s">
        <v>126</v>
      </c>
      <c r="E51" s="12" t="s">
        <v>127</v>
      </c>
      <c r="F51" s="12" t="s">
        <v>138</v>
      </c>
      <c r="G51" s="12" t="s">
        <v>133</v>
      </c>
      <c r="H51" s="34" t="s">
        <v>152</v>
      </c>
    </row>
    <row r="52" spans="1:8" x14ac:dyDescent="0.35">
      <c r="A52" t="s">
        <v>153</v>
      </c>
      <c r="B52" s="12" t="s">
        <v>154</v>
      </c>
      <c r="C52" s="34" t="s">
        <v>155</v>
      </c>
      <c r="D52" s="12" t="s">
        <v>126</v>
      </c>
      <c r="E52" s="12" t="s">
        <v>156</v>
      </c>
      <c r="F52" s="12" t="s">
        <v>156</v>
      </c>
      <c r="G52" s="12" t="s">
        <v>133</v>
      </c>
      <c r="H52" s="34" t="s">
        <v>157</v>
      </c>
    </row>
    <row r="53" spans="1:8" x14ac:dyDescent="0.35">
      <c r="A53" t="s">
        <v>158</v>
      </c>
      <c r="B53" s="12" t="s">
        <v>159</v>
      </c>
      <c r="C53" s="34" t="s">
        <v>160</v>
      </c>
      <c r="D53" s="12" t="s">
        <v>126</v>
      </c>
      <c r="E53" s="12" t="s">
        <v>161</v>
      </c>
      <c r="F53" s="12" t="s">
        <v>162</v>
      </c>
      <c r="G53" s="12" t="s">
        <v>133</v>
      </c>
      <c r="H53" s="34" t="s">
        <v>163</v>
      </c>
    </row>
    <row r="54" spans="1:8" x14ac:dyDescent="0.35">
      <c r="A54" t="s">
        <v>164</v>
      </c>
      <c r="B54" s="12" t="s">
        <v>649</v>
      </c>
      <c r="C54" s="34" t="s">
        <v>165</v>
      </c>
      <c r="D54" s="12" t="s">
        <v>126</v>
      </c>
      <c r="E54" s="12" t="s">
        <v>161</v>
      </c>
      <c r="F54" s="12" t="s">
        <v>166</v>
      </c>
      <c r="G54" s="34" t="s">
        <v>651</v>
      </c>
      <c r="H54" s="34" t="s">
        <v>167</v>
      </c>
    </row>
    <row r="55" spans="1:8" x14ac:dyDescent="0.35">
      <c r="C55" s="34"/>
      <c r="D55" s="12"/>
      <c r="E55" s="12"/>
      <c r="F55" s="12"/>
      <c r="G55" s="34"/>
      <c r="H55" s="34"/>
    </row>
    <row r="56" spans="1:8" x14ac:dyDescent="0.35">
      <c r="B56" s="2"/>
      <c r="C56" s="2"/>
      <c r="D56" s="2"/>
      <c r="E56" s="2"/>
      <c r="F56" s="2"/>
      <c r="G56" s="2"/>
      <c r="H56" s="30"/>
    </row>
    <row r="57" spans="1:8" x14ac:dyDescent="0.35">
      <c r="A57" s="2" t="s">
        <v>168</v>
      </c>
      <c r="B57" s="10"/>
      <c r="C57" s="12" t="s">
        <v>169</v>
      </c>
      <c r="D57" s="12" t="s">
        <v>126</v>
      </c>
      <c r="E57" s="12" t="s">
        <v>161</v>
      </c>
      <c r="F57" s="12" t="s">
        <v>166</v>
      </c>
      <c r="G57" s="12" t="s">
        <v>133</v>
      </c>
      <c r="H57" s="34" t="s">
        <v>170</v>
      </c>
    </row>
    <row r="58" spans="1:8" x14ac:dyDescent="0.35">
      <c r="A58" s="2"/>
      <c r="B58" s="2"/>
      <c r="C58" s="2"/>
      <c r="D58" s="2"/>
      <c r="E58" s="2"/>
      <c r="F58" s="2"/>
      <c r="G58" s="2"/>
    </row>
    <row r="60" spans="1:8" x14ac:dyDescent="0.35">
      <c r="A60" s="3" t="s">
        <v>171</v>
      </c>
    </row>
    <row r="61" spans="1:8" x14ac:dyDescent="0.35">
      <c r="A61" s="2" t="s">
        <v>172</v>
      </c>
      <c r="B61" s="2" t="s">
        <v>173</v>
      </c>
      <c r="C61" s="2" t="s">
        <v>122</v>
      </c>
    </row>
    <row r="62" spans="1:8" x14ac:dyDescent="0.35">
      <c r="A62" s="12"/>
      <c r="B62" s="12" t="s">
        <v>174</v>
      </c>
      <c r="C62" s="34" t="s">
        <v>175</v>
      </c>
    </row>
    <row r="64" spans="1:8" x14ac:dyDescent="0.35">
      <c r="A64" s="2" t="s">
        <v>176</v>
      </c>
    </row>
    <row r="65" spans="1:6" x14ac:dyDescent="0.35">
      <c r="A65" s="2" t="s">
        <v>177</v>
      </c>
      <c r="B65" s="2" t="s">
        <v>178</v>
      </c>
      <c r="C65" s="2" t="s">
        <v>179</v>
      </c>
      <c r="D65" s="2" t="s">
        <v>180</v>
      </c>
      <c r="E65" s="2" t="s">
        <v>122</v>
      </c>
    </row>
    <row r="66" spans="1:6" x14ac:dyDescent="0.35">
      <c r="A66" s="10" t="s">
        <v>181</v>
      </c>
      <c r="B66" s="10" t="s">
        <v>182</v>
      </c>
      <c r="C66" s="12" t="s">
        <v>183</v>
      </c>
      <c r="D66" s="12" t="s">
        <v>184</v>
      </c>
      <c r="E66" s="34" t="s">
        <v>185</v>
      </c>
    </row>
    <row r="67" spans="1:6" x14ac:dyDescent="0.35">
      <c r="A67" s="10" t="s">
        <v>186</v>
      </c>
      <c r="B67" s="10" t="s">
        <v>187</v>
      </c>
      <c r="C67" s="12" t="s">
        <v>188</v>
      </c>
      <c r="D67" s="12" t="s">
        <v>189</v>
      </c>
      <c r="E67" s="34" t="s">
        <v>190</v>
      </c>
    </row>
    <row r="68" spans="1:6" x14ac:dyDescent="0.35">
      <c r="A68" s="10" t="s">
        <v>191</v>
      </c>
      <c r="B68" s="10"/>
      <c r="C68" s="12"/>
      <c r="D68" s="12"/>
      <c r="E68" s="12"/>
    </row>
    <row r="71" spans="1:6" x14ac:dyDescent="0.35">
      <c r="C71" s="33"/>
    </row>
    <row r="73" spans="1:6" x14ac:dyDescent="0.35">
      <c r="A73" s="7" t="s">
        <v>192</v>
      </c>
    </row>
    <row r="74" spans="1:6" x14ac:dyDescent="0.35">
      <c r="A74" s="2" t="s">
        <v>193</v>
      </c>
      <c r="B74" s="2" t="s">
        <v>194</v>
      </c>
    </row>
    <row r="75" spans="1:6" x14ac:dyDescent="0.35">
      <c r="A75" s="12" t="s">
        <v>195</v>
      </c>
      <c r="B75" s="34" t="s">
        <v>196</v>
      </c>
      <c r="F75" s="2"/>
    </row>
  </sheetData>
  <phoneticPr fontId="10" type="noConversion"/>
  <hyperlinks>
    <hyperlink ref="E25" r:id="rId1" xr:uid="{92BA56DA-BF73-4863-BB2D-B5E07579B6BC}"/>
    <hyperlink ref="E27" r:id="rId2" xr:uid="{CC7D3CD1-8015-4F15-879A-2EF466B59D15}"/>
  </hyperlink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3">
        <x14:dataValidation type="list" allowBlank="1" showInputMessage="1" showErrorMessage="1" xr:uid="{F7EB498C-E889-47B7-A24D-E27E453CF20F}">
          <x14:formula1>
            <xm:f>Effektanalyse!$A$21:$A$25</xm:f>
          </x14:formula1>
          <xm:sqref>E46:E55 E57</xm:sqref>
        </x14:dataValidation>
        <x14:dataValidation type="list" allowBlank="1" showInputMessage="1" showErrorMessage="1" xr:uid="{9F016BB3-DE04-4F84-9435-4096CBC05C37}">
          <x14:formula1>
            <xm:f>Effektanalyse!$B$21:$B$24</xm:f>
          </x14:formula1>
          <xm:sqref>F46:F55</xm:sqref>
        </x14:dataValidation>
        <x14:dataValidation type="list" allowBlank="1" showInputMessage="1" showErrorMessage="1" xr:uid="{22AA0226-07F9-4F45-A8EE-8D1EAEF5060A}">
          <x14:formula1>
            <xm:f>Effektanalyse!$K$21:$K$24</xm:f>
          </x14:formula1>
          <xm:sqref>D46:D55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5"/>
  <sheetViews>
    <sheetView topLeftCell="A10" workbookViewId="0">
      <selection activeCell="Q11" sqref="Q11"/>
    </sheetView>
  </sheetViews>
  <sheetFormatPr defaultRowHeight="14.5" x14ac:dyDescent="0.35"/>
  <cols>
    <col min="1" max="1" width="14.453125" customWidth="1"/>
    <col min="2" max="2" width="18.81640625" customWidth="1"/>
    <col min="3" max="4" width="20.453125" customWidth="1"/>
    <col min="5" max="5" width="22.54296875" customWidth="1"/>
    <col min="6" max="6" width="24.54296875" customWidth="1"/>
    <col min="7" max="10" width="20.81640625" customWidth="1"/>
    <col min="11" max="11" width="27.453125" customWidth="1"/>
    <col min="12" max="12" width="27.1796875" customWidth="1"/>
    <col min="13" max="13" width="29.1796875" customWidth="1"/>
    <col min="14" max="14" width="23.81640625" customWidth="1"/>
    <col min="15" max="15" width="20.54296875" customWidth="1"/>
    <col min="16" max="16" width="22.54296875" customWidth="1"/>
    <col min="17" max="18" width="20.81640625" customWidth="1"/>
    <col min="19" max="19" width="18.81640625" bestFit="1" customWidth="1"/>
  </cols>
  <sheetData>
    <row r="1" spans="1:19" x14ac:dyDescent="0.35">
      <c r="A1" s="2" t="s">
        <v>197</v>
      </c>
    </row>
    <row r="4" spans="1:19" x14ac:dyDescent="0.35">
      <c r="A4" s="2" t="s">
        <v>198</v>
      </c>
      <c r="B4" s="2" t="s">
        <v>199</v>
      </c>
      <c r="C4" s="2" t="s">
        <v>200</v>
      </c>
      <c r="D4" s="2" t="s">
        <v>201</v>
      </c>
      <c r="E4" s="2" t="s">
        <v>202</v>
      </c>
      <c r="F4" s="2" t="s">
        <v>203</v>
      </c>
      <c r="G4" s="80" t="s">
        <v>204</v>
      </c>
      <c r="H4" s="80"/>
      <c r="I4" s="80"/>
      <c r="J4" s="80"/>
      <c r="K4" s="8" t="s">
        <v>205</v>
      </c>
      <c r="L4" s="2" t="s">
        <v>206</v>
      </c>
      <c r="M4" s="80" t="s">
        <v>207</v>
      </c>
      <c r="N4" s="80"/>
      <c r="O4" s="80"/>
      <c r="P4" s="80"/>
      <c r="Q4" s="2" t="s">
        <v>7</v>
      </c>
      <c r="R4" s="2" t="s">
        <v>208</v>
      </c>
      <c r="S4" s="2" t="s">
        <v>209</v>
      </c>
    </row>
    <row r="5" spans="1:19" x14ac:dyDescent="0.35">
      <c r="A5" s="2" t="s">
        <v>210</v>
      </c>
      <c r="B5" s="2"/>
      <c r="C5" s="2"/>
      <c r="D5" s="2" t="str">
        <f>IF(ISTEXT(F6),"(NB! Velg tiltakskategori under)","")</f>
        <v>(NB! Velg tiltakskategori under)</v>
      </c>
      <c r="E5" s="2" t="s">
        <v>211</v>
      </c>
      <c r="F5" s="2" t="s">
        <v>211</v>
      </c>
      <c r="G5" s="80" t="s">
        <v>212</v>
      </c>
      <c r="H5" s="80"/>
      <c r="I5" s="80"/>
      <c r="J5" s="80"/>
      <c r="K5" s="2" t="s">
        <v>213</v>
      </c>
      <c r="L5" s="2" t="s">
        <v>211</v>
      </c>
      <c r="M5" s="13" t="s">
        <v>214</v>
      </c>
      <c r="N5" s="2" t="s">
        <v>215</v>
      </c>
      <c r="O5" s="2" t="s">
        <v>216</v>
      </c>
      <c r="P5" s="2" t="s">
        <v>217</v>
      </c>
    </row>
    <row r="6" spans="1:19" ht="145" x14ac:dyDescent="0.35">
      <c r="A6" s="2" t="s">
        <v>218</v>
      </c>
      <c r="B6" s="67" t="s">
        <v>219</v>
      </c>
      <c r="C6" s="67" t="s">
        <v>220</v>
      </c>
      <c r="D6" s="67" t="s">
        <v>221</v>
      </c>
      <c r="E6" s="67">
        <v>3.5</v>
      </c>
      <c r="F6" s="67" t="s">
        <v>222</v>
      </c>
      <c r="G6" s="67" t="s">
        <v>223</v>
      </c>
      <c r="H6" s="67" t="s">
        <v>224</v>
      </c>
      <c r="I6" s="67"/>
      <c r="J6" s="68" t="str">
        <f>IF(ISNUMBER(SEARCH([2]Tiltaksanalyse!$A$72,$D6)),[2]Tiltaksanalyse!F$72,IF(ISNUMBER(SEARCH([2]Tiltaksanalyse!$A$73,[2]Tiltaksanalyse!$D6)),[2]Tiltaksanalyse!F$73,IF(ISNUMBER(SEARCH([2]Tiltaksanalyse!$A$74,[2]Tiltaksanalyse!$D6)),[2]Tiltaksanalyse!F$74,IF(ISNUMBER(SEARCH([2]Tiltaksanalyse!$A$75,[2]Tiltaksanalyse!$D6)),[2]Tiltaksanalyse!F$75,IF(ISNUMBER(SEARCH([2]Tiltaksanalyse!$A$76,[2]Tiltaksanalyse!$D6)),[2]Tiltaksanalyse!F$76,IF(ISNUMBER(SEARCH([2]Tiltaksanalyse!$A$77,[2]Tiltaksanalyse!$D6)),[2]Tiltaksanalyse!F$77,IF(ISNUMBER(SEARCH([2]Tiltaksanalyse!$A$78,[2]Tiltaksanalyse!$D6)),[2]Tiltaksanalyse!F$78,IF(ISNUMBER(SEARCH([2]Tiltaksanalyse!$A$79,[2]Tiltaksanalyse!$D6)),[2]Tiltaksanalyse!F$79,IF(ISNUMBER(SEARCH([2]Tiltaksanalyse!$A$80,[2]Tiltaksanalyse!$D6)),[2]Tiltaksanalyse!F$80,IF(ISNUMBER(SEARCH([2]Tiltaksanalyse!$A$81,[2]Tiltaksanalyse!$D6)),[2]Tiltaksanalyse!F$81,IF(ISNUMBER(SEARCH([2]Tiltaksanalyse!$A$82,[2]Tiltaksanalyse!$D6)),[2]Tiltaksanalyse!F$82,IF(ISNUMBER(SEARCH([2]Tiltaksanalyse!$A$83,[2]Tiltaksanalyse!$D6)),[2]Tiltaksanalyse!F$83,IF(ISNUMBER(SEARCH([2]Tiltaksanalyse!$A$84,[2]Tiltaksanalyse!$D6)),[2]Tiltaksanalyse!F$84,IF(ISNUMBER(SEARCH([2]Tiltaksanalyse!$A$85,[2]Tiltaksanalyse!$D6)),[2]Tiltaksanalyse!F$85,IF(ISNUMBER(SEARCH([2]Tiltaksanalyse!$A$87,[2]Tiltaksanalyse!$D6)),[2]Tiltaksanalyse!F$86,"")))))))))))))))</f>
        <v xml:space="preserve"> </v>
      </c>
      <c r="K6" s="69" t="s">
        <v>225</v>
      </c>
      <c r="L6" s="70" t="s">
        <v>226</v>
      </c>
      <c r="M6" s="67" t="s">
        <v>227</v>
      </c>
      <c r="N6" s="67" t="s">
        <v>227</v>
      </c>
      <c r="O6" s="67" t="s">
        <v>227</v>
      </c>
      <c r="P6" s="67" t="s">
        <v>227</v>
      </c>
      <c r="Q6" s="67" t="s">
        <v>228</v>
      </c>
      <c r="R6" s="67" t="s">
        <v>229</v>
      </c>
      <c r="S6" s="67"/>
    </row>
    <row r="7" spans="1:19" ht="116" x14ac:dyDescent="0.35">
      <c r="A7" s="2" t="s">
        <v>230</v>
      </c>
      <c r="B7" s="67" t="s">
        <v>231</v>
      </c>
      <c r="C7" s="67" t="s">
        <v>220</v>
      </c>
      <c r="D7" s="67" t="s">
        <v>221</v>
      </c>
      <c r="E7" s="67" t="s">
        <v>232</v>
      </c>
      <c r="F7" s="67" t="s">
        <v>233</v>
      </c>
      <c r="G7" s="67" t="s">
        <v>223</v>
      </c>
      <c r="H7" s="67" t="s">
        <v>234</v>
      </c>
      <c r="I7" s="67"/>
      <c r="J7" s="68" t="str">
        <f>IF(ISNUMBER(SEARCH([2]Tiltaksanalyse!$A$72,$D7)),[2]Tiltaksanalyse!F$72,IF(ISNUMBER(SEARCH([2]Tiltaksanalyse!$A$73,[2]Tiltaksanalyse!$D7)),[2]Tiltaksanalyse!F$73,IF(ISNUMBER(SEARCH([2]Tiltaksanalyse!$A$74,[2]Tiltaksanalyse!$D7)),[2]Tiltaksanalyse!F$74,IF(ISNUMBER(SEARCH([2]Tiltaksanalyse!$A$75,[2]Tiltaksanalyse!$D7)),[2]Tiltaksanalyse!F$75,IF(ISNUMBER(SEARCH([2]Tiltaksanalyse!$A$76,[2]Tiltaksanalyse!$D7)),[2]Tiltaksanalyse!F$76,IF(ISNUMBER(SEARCH([2]Tiltaksanalyse!$A$77,[2]Tiltaksanalyse!$D7)),[2]Tiltaksanalyse!F$77,IF(ISNUMBER(SEARCH([2]Tiltaksanalyse!$A$78,[2]Tiltaksanalyse!$D7)),[2]Tiltaksanalyse!F$78,IF(ISNUMBER(SEARCH([2]Tiltaksanalyse!$A$79,[2]Tiltaksanalyse!$D7)),[2]Tiltaksanalyse!F$79,IF(ISNUMBER(SEARCH([2]Tiltaksanalyse!$A$80,[2]Tiltaksanalyse!$D7)),[2]Tiltaksanalyse!F$80,IF(ISNUMBER(SEARCH([2]Tiltaksanalyse!$A$81,[2]Tiltaksanalyse!$D7)),[2]Tiltaksanalyse!F$81,IF(ISNUMBER(SEARCH([2]Tiltaksanalyse!$A$82,[2]Tiltaksanalyse!$D7)),[2]Tiltaksanalyse!F$82,IF(ISNUMBER(SEARCH([2]Tiltaksanalyse!$A$83,[2]Tiltaksanalyse!$D7)),[2]Tiltaksanalyse!F$83,IF(ISNUMBER(SEARCH([2]Tiltaksanalyse!$A$84,[2]Tiltaksanalyse!$D7)),[2]Tiltaksanalyse!F$84,IF(ISNUMBER(SEARCH([2]Tiltaksanalyse!$A$85,[2]Tiltaksanalyse!$D7)),[2]Tiltaksanalyse!F$85,IF(ISNUMBER(SEARCH([2]Tiltaksanalyse!$A$87,[2]Tiltaksanalyse!$D7)),[2]Tiltaksanalyse!F$86,"")))))))))))))))</f>
        <v xml:space="preserve"> </v>
      </c>
      <c r="K7" s="69" t="s">
        <v>225</v>
      </c>
      <c r="L7" s="67" t="s">
        <v>235</v>
      </c>
      <c r="M7" s="67" t="s">
        <v>227</v>
      </c>
      <c r="N7" s="67" t="s">
        <v>227</v>
      </c>
      <c r="O7" s="67" t="s">
        <v>227</v>
      </c>
      <c r="P7" s="67" t="s">
        <v>227</v>
      </c>
      <c r="Q7" s="67" t="s">
        <v>228</v>
      </c>
      <c r="R7" s="67" t="s">
        <v>229</v>
      </c>
      <c r="S7" s="67"/>
    </row>
    <row r="8" spans="1:19" ht="101.5" x14ac:dyDescent="0.35">
      <c r="A8" s="2" t="s">
        <v>236</v>
      </c>
      <c r="B8" s="67" t="s">
        <v>237</v>
      </c>
      <c r="C8" s="67" t="s">
        <v>238</v>
      </c>
      <c r="D8" s="67" t="s">
        <v>221</v>
      </c>
      <c r="E8" s="67" t="s">
        <v>239</v>
      </c>
      <c r="F8" s="67" t="s">
        <v>240</v>
      </c>
      <c r="G8" s="67" t="s">
        <v>223</v>
      </c>
      <c r="H8" s="67" t="s">
        <v>234</v>
      </c>
      <c r="I8" s="67" t="s">
        <v>241</v>
      </c>
      <c r="J8" s="68" t="str">
        <f>IF(ISNUMBER(SEARCH([2]Tiltaksanalyse!$A$72,$D8)),[2]Tiltaksanalyse!F$72,IF(ISNUMBER(SEARCH([2]Tiltaksanalyse!$A$73,[2]Tiltaksanalyse!$D8)),[2]Tiltaksanalyse!F$73,IF(ISNUMBER(SEARCH([2]Tiltaksanalyse!$A$74,[2]Tiltaksanalyse!$D8)),[2]Tiltaksanalyse!F$74,IF(ISNUMBER(SEARCH([2]Tiltaksanalyse!$A$75,[2]Tiltaksanalyse!$D8)),[2]Tiltaksanalyse!F$75,IF(ISNUMBER(SEARCH([2]Tiltaksanalyse!$A$76,[2]Tiltaksanalyse!$D8)),[2]Tiltaksanalyse!F$76,IF(ISNUMBER(SEARCH([2]Tiltaksanalyse!$A$77,[2]Tiltaksanalyse!$D8)),[2]Tiltaksanalyse!F$77,IF(ISNUMBER(SEARCH([2]Tiltaksanalyse!$A$78,[2]Tiltaksanalyse!$D8)),[2]Tiltaksanalyse!F$78,IF(ISNUMBER(SEARCH([2]Tiltaksanalyse!$A$79,[2]Tiltaksanalyse!$D8)),[2]Tiltaksanalyse!F$79,IF(ISNUMBER(SEARCH([2]Tiltaksanalyse!$A$80,[2]Tiltaksanalyse!$D8)),[2]Tiltaksanalyse!F$80,IF(ISNUMBER(SEARCH([2]Tiltaksanalyse!$A$81,[2]Tiltaksanalyse!$D8)),[2]Tiltaksanalyse!F$81,IF(ISNUMBER(SEARCH([2]Tiltaksanalyse!$A$82,[2]Tiltaksanalyse!$D8)),[2]Tiltaksanalyse!F$82,IF(ISNUMBER(SEARCH([2]Tiltaksanalyse!$A$83,[2]Tiltaksanalyse!$D8)),[2]Tiltaksanalyse!F$83,IF(ISNUMBER(SEARCH([2]Tiltaksanalyse!$A$84,[2]Tiltaksanalyse!$D8)),[2]Tiltaksanalyse!F$84,IF(ISNUMBER(SEARCH([2]Tiltaksanalyse!$A$85,[2]Tiltaksanalyse!$D8)),[2]Tiltaksanalyse!F$85,IF(ISNUMBER(SEARCH([2]Tiltaksanalyse!$A$87,[2]Tiltaksanalyse!$D8)),[2]Tiltaksanalyse!F$86,"")))))))))))))))</f>
        <v xml:space="preserve"> </v>
      </c>
      <c r="K8" s="69" t="s">
        <v>242</v>
      </c>
      <c r="L8" s="67" t="s">
        <v>235</v>
      </c>
      <c r="M8" s="67" t="s">
        <v>227</v>
      </c>
      <c r="N8" s="67" t="s">
        <v>227</v>
      </c>
      <c r="O8" s="67" t="s">
        <v>227</v>
      </c>
      <c r="P8" s="67" t="s">
        <v>227</v>
      </c>
      <c r="Q8" s="67" t="s">
        <v>243</v>
      </c>
      <c r="R8" s="67" t="s">
        <v>229</v>
      </c>
      <c r="S8" s="67"/>
    </row>
    <row r="9" spans="1:19" ht="188.5" x14ac:dyDescent="0.35">
      <c r="A9" s="2" t="s">
        <v>244</v>
      </c>
      <c r="B9" s="67" t="s">
        <v>245</v>
      </c>
      <c r="C9" s="67" t="s">
        <v>238</v>
      </c>
      <c r="D9" s="67" t="s">
        <v>246</v>
      </c>
      <c r="E9" s="67" t="s">
        <v>247</v>
      </c>
      <c r="F9" s="67" t="s">
        <v>248</v>
      </c>
      <c r="G9" s="67" t="s">
        <v>223</v>
      </c>
      <c r="H9" s="67" t="s">
        <v>249</v>
      </c>
      <c r="I9" s="67" t="s">
        <v>250</v>
      </c>
      <c r="J9" s="68" t="str">
        <f>IF(ISNUMBER(SEARCH([2]Tiltaksanalyse!$A$72,$D9)),[2]Tiltaksanalyse!F$72,IF(ISNUMBER(SEARCH([2]Tiltaksanalyse!$A$73,[2]Tiltaksanalyse!$D9)),[2]Tiltaksanalyse!F$73,IF(ISNUMBER(SEARCH([2]Tiltaksanalyse!$A$74,[2]Tiltaksanalyse!$D9)),[2]Tiltaksanalyse!F$74,IF(ISNUMBER(SEARCH([2]Tiltaksanalyse!$A$75,[2]Tiltaksanalyse!$D9)),[2]Tiltaksanalyse!F$75,IF(ISNUMBER(SEARCH([2]Tiltaksanalyse!$A$76,[2]Tiltaksanalyse!$D9)),[2]Tiltaksanalyse!F$76,IF(ISNUMBER(SEARCH([2]Tiltaksanalyse!$A$77,[2]Tiltaksanalyse!$D9)),[2]Tiltaksanalyse!F$77,IF(ISNUMBER(SEARCH([2]Tiltaksanalyse!$A$78,[2]Tiltaksanalyse!$D9)),[2]Tiltaksanalyse!F$78,IF(ISNUMBER(SEARCH([2]Tiltaksanalyse!$A$79,[2]Tiltaksanalyse!$D9)),[2]Tiltaksanalyse!F$79,IF(ISNUMBER(SEARCH([2]Tiltaksanalyse!$A$80,[2]Tiltaksanalyse!$D9)),[2]Tiltaksanalyse!F$80,IF(ISNUMBER(SEARCH([2]Tiltaksanalyse!$A$81,[2]Tiltaksanalyse!$D9)),[2]Tiltaksanalyse!F$81,IF(ISNUMBER(SEARCH([2]Tiltaksanalyse!$A$82,[2]Tiltaksanalyse!$D9)),[2]Tiltaksanalyse!F$82,IF(ISNUMBER(SEARCH([2]Tiltaksanalyse!$A$83,[2]Tiltaksanalyse!$D9)),[2]Tiltaksanalyse!F$83,IF(ISNUMBER(SEARCH([2]Tiltaksanalyse!$A$84,[2]Tiltaksanalyse!$D9)),[2]Tiltaksanalyse!F$84,IF(ISNUMBER(SEARCH([2]Tiltaksanalyse!$A$85,[2]Tiltaksanalyse!$D9)),[2]Tiltaksanalyse!F$85,IF(ISNUMBER(SEARCH([2]Tiltaksanalyse!$A$87,[2]Tiltaksanalyse!$D9)),[2]Tiltaksanalyse!F$86,"")))))))))))))))</f>
        <v xml:space="preserve"> </v>
      </c>
      <c r="K9" s="69" t="s">
        <v>242</v>
      </c>
      <c r="L9" s="67" t="s">
        <v>251</v>
      </c>
      <c r="M9" s="67" t="s">
        <v>227</v>
      </c>
      <c r="N9" s="67" t="s">
        <v>227</v>
      </c>
      <c r="O9" s="67" t="s">
        <v>227</v>
      </c>
      <c r="P9" s="67" t="s">
        <v>227</v>
      </c>
      <c r="Q9" s="67" t="s">
        <v>252</v>
      </c>
      <c r="R9" s="67" t="s">
        <v>229</v>
      </c>
      <c r="S9" s="67"/>
    </row>
    <row r="10" spans="1:19" ht="188.5" x14ac:dyDescent="0.35">
      <c r="A10" s="2" t="s">
        <v>253</v>
      </c>
      <c r="B10" s="67" t="s">
        <v>254</v>
      </c>
      <c r="C10" s="67" t="s">
        <v>238</v>
      </c>
      <c r="D10" s="67" t="s">
        <v>246</v>
      </c>
      <c r="E10" s="67" t="s">
        <v>255</v>
      </c>
      <c r="F10" s="67" t="s">
        <v>256</v>
      </c>
      <c r="G10" s="67" t="s">
        <v>257</v>
      </c>
      <c r="H10" s="67" t="s">
        <v>258</v>
      </c>
      <c r="I10" s="71" t="s">
        <v>259</v>
      </c>
      <c r="J10" s="68" t="str">
        <f>IF(ISNUMBER(SEARCH([2]Tiltaksanalyse!$A$72,$D10)),[2]Tiltaksanalyse!F$72,IF(ISNUMBER(SEARCH([2]Tiltaksanalyse!$A$73,[2]Tiltaksanalyse!$D10)),[2]Tiltaksanalyse!F$73,IF(ISNUMBER(SEARCH([2]Tiltaksanalyse!$A$74,[2]Tiltaksanalyse!$D10)),[2]Tiltaksanalyse!F$74,IF(ISNUMBER(SEARCH([2]Tiltaksanalyse!$A$75,[2]Tiltaksanalyse!$D10)),[2]Tiltaksanalyse!F$75,IF(ISNUMBER(SEARCH([2]Tiltaksanalyse!$A$76,[2]Tiltaksanalyse!$D10)),[2]Tiltaksanalyse!F$76,IF(ISNUMBER(SEARCH([2]Tiltaksanalyse!$A$77,[2]Tiltaksanalyse!$D10)),[2]Tiltaksanalyse!F$77,IF(ISNUMBER(SEARCH([2]Tiltaksanalyse!$A$78,[2]Tiltaksanalyse!$D10)),[2]Tiltaksanalyse!F$78,IF(ISNUMBER(SEARCH([2]Tiltaksanalyse!$A$79,[2]Tiltaksanalyse!$D10)),[2]Tiltaksanalyse!F$79,IF(ISNUMBER(SEARCH([2]Tiltaksanalyse!$A$80,[2]Tiltaksanalyse!$D10)),[2]Tiltaksanalyse!F$80,IF(ISNUMBER(SEARCH([2]Tiltaksanalyse!$A$81,[2]Tiltaksanalyse!$D10)),[2]Tiltaksanalyse!F$81,IF(ISNUMBER(SEARCH([2]Tiltaksanalyse!$A$82,[2]Tiltaksanalyse!$D10)),[2]Tiltaksanalyse!F$82,IF(ISNUMBER(SEARCH([2]Tiltaksanalyse!$A$83,[2]Tiltaksanalyse!$D10)),[2]Tiltaksanalyse!F$83,IF(ISNUMBER(SEARCH([2]Tiltaksanalyse!$A$84,[2]Tiltaksanalyse!$D10)),[2]Tiltaksanalyse!F$84,IF(ISNUMBER(SEARCH([2]Tiltaksanalyse!$A$85,[2]Tiltaksanalyse!$D10)),[2]Tiltaksanalyse!F$85,IF(ISNUMBER(SEARCH([2]Tiltaksanalyse!$A$87,[2]Tiltaksanalyse!$D10)),[2]Tiltaksanalyse!F$86,"")))))))))))))))</f>
        <v xml:space="preserve"> </v>
      </c>
      <c r="K10" s="69" t="s">
        <v>260</v>
      </c>
      <c r="L10" s="67" t="s">
        <v>261</v>
      </c>
      <c r="M10" s="67" t="s">
        <v>227</v>
      </c>
      <c r="N10" s="67" t="s">
        <v>227</v>
      </c>
      <c r="O10" s="67" t="s">
        <v>227</v>
      </c>
      <c r="P10" s="67" t="s">
        <v>227</v>
      </c>
      <c r="Q10" s="67" t="s">
        <v>262</v>
      </c>
      <c r="R10" s="67" t="s">
        <v>229</v>
      </c>
      <c r="S10" s="67"/>
    </row>
    <row r="11" spans="1:19" ht="275.5" x14ac:dyDescent="0.35">
      <c r="A11" s="2" t="s">
        <v>263</v>
      </c>
      <c r="B11" s="67" t="s">
        <v>650</v>
      </c>
      <c r="C11" s="67" t="s">
        <v>238</v>
      </c>
      <c r="D11" s="67" t="s">
        <v>246</v>
      </c>
      <c r="E11" s="67">
        <v>9</v>
      </c>
      <c r="F11" s="67" t="s">
        <v>265</v>
      </c>
      <c r="G11" s="67" t="s">
        <v>223</v>
      </c>
      <c r="H11" s="67" t="s">
        <v>266</v>
      </c>
      <c r="I11" s="71" t="s">
        <v>267</v>
      </c>
      <c r="J11" s="70" t="s">
        <v>268</v>
      </c>
      <c r="K11" s="69" t="s">
        <v>242</v>
      </c>
      <c r="L11" s="67" t="s">
        <v>269</v>
      </c>
      <c r="M11" s="67" t="s">
        <v>227</v>
      </c>
      <c r="N11" s="67" t="s">
        <v>227</v>
      </c>
      <c r="O11" s="67" t="s">
        <v>227</v>
      </c>
      <c r="P11" s="67" t="s">
        <v>227</v>
      </c>
      <c r="Q11" s="67" t="s">
        <v>270</v>
      </c>
      <c r="R11" s="72">
        <v>361000000000</v>
      </c>
      <c r="S11" s="67" t="s">
        <v>271</v>
      </c>
    </row>
    <row r="12" spans="1:19" x14ac:dyDescent="0.35">
      <c r="A12" s="2"/>
    </row>
    <row r="13" spans="1:19" x14ac:dyDescent="0.35">
      <c r="A13" s="2" t="s">
        <v>272</v>
      </c>
    </row>
    <row r="14" spans="1:19" x14ac:dyDescent="0.35">
      <c r="A14" s="2" t="s">
        <v>273</v>
      </c>
      <c r="B14" s="12" t="s">
        <v>264</v>
      </c>
      <c r="C14" s="12" t="s">
        <v>238</v>
      </c>
      <c r="D14" s="12" t="s">
        <v>246</v>
      </c>
      <c r="E14" s="35">
        <v>9</v>
      </c>
      <c r="F14" s="12" t="s">
        <v>274</v>
      </c>
      <c r="G14" s="9"/>
      <c r="H14" s="9"/>
      <c r="I14" s="9"/>
      <c r="J14" s="9"/>
      <c r="K14" s="9"/>
      <c r="L14" s="10"/>
      <c r="M14" s="10"/>
      <c r="N14" s="10"/>
      <c r="O14" s="10"/>
      <c r="P14" s="10"/>
      <c r="Q14" s="10"/>
      <c r="R14" s="9"/>
    </row>
    <row r="15" spans="1:19" x14ac:dyDescent="0.35">
      <c r="A15" s="2" t="s">
        <v>275</v>
      </c>
      <c r="B15" s="12" t="s">
        <v>276</v>
      </c>
      <c r="C15" s="12" t="s">
        <v>238</v>
      </c>
      <c r="D15" s="12" t="s">
        <v>246</v>
      </c>
      <c r="E15" s="35">
        <v>9</v>
      </c>
      <c r="F15" s="12" t="s">
        <v>277</v>
      </c>
      <c r="G15" s="9"/>
      <c r="H15" s="9"/>
      <c r="I15" s="9"/>
      <c r="J15" s="9"/>
      <c r="K15" s="9"/>
      <c r="L15" s="10"/>
      <c r="M15" s="10"/>
      <c r="N15" s="10"/>
      <c r="O15" s="10"/>
      <c r="P15" s="10"/>
      <c r="Q15" s="10"/>
      <c r="R15" s="9"/>
    </row>
    <row r="16" spans="1:19" x14ac:dyDescent="0.35">
      <c r="A16" s="2"/>
      <c r="B16" s="12"/>
      <c r="C16" s="12"/>
      <c r="D16" s="12"/>
      <c r="E16" s="12"/>
      <c r="F16" s="12"/>
      <c r="G16" s="9"/>
      <c r="H16" s="9"/>
      <c r="I16" s="9"/>
      <c r="J16" s="9"/>
      <c r="K16" s="9"/>
      <c r="L16" s="10"/>
      <c r="M16" s="10"/>
      <c r="N16" s="10"/>
      <c r="O16" s="10"/>
      <c r="P16" s="10"/>
      <c r="Q16" s="10"/>
      <c r="R16" s="9"/>
    </row>
    <row r="17" spans="1:9" x14ac:dyDescent="0.35">
      <c r="A17" s="2"/>
    </row>
    <row r="18" spans="1:9" x14ac:dyDescent="0.35">
      <c r="A18" s="2"/>
      <c r="E18" s="3" t="s">
        <v>278</v>
      </c>
    </row>
    <row r="19" spans="1:9" x14ac:dyDescent="0.35">
      <c r="A19" s="2" t="s">
        <v>197</v>
      </c>
      <c r="B19" s="2" t="s">
        <v>279</v>
      </c>
      <c r="C19" s="2"/>
      <c r="D19" s="2"/>
      <c r="E19" s="2" t="s">
        <v>280</v>
      </c>
      <c r="F19" s="2"/>
      <c r="I19" s="8" t="s">
        <v>281</v>
      </c>
    </row>
    <row r="20" spans="1:9" ht="15" customHeight="1" x14ac:dyDescent="0.35">
      <c r="A20" s="2"/>
      <c r="B20" s="8" t="s">
        <v>181</v>
      </c>
      <c r="C20" s="8" t="s">
        <v>186</v>
      </c>
      <c r="D20" s="8" t="s">
        <v>191</v>
      </c>
      <c r="E20" s="2" t="s">
        <v>181</v>
      </c>
      <c r="F20" s="2" t="s">
        <v>186</v>
      </c>
      <c r="G20" s="2" t="s">
        <v>191</v>
      </c>
      <c r="H20" s="2"/>
    </row>
    <row r="21" spans="1:9" x14ac:dyDescent="0.35">
      <c r="A21" s="2" t="s">
        <v>218</v>
      </c>
      <c r="B21" s="66"/>
      <c r="C21" s="10"/>
      <c r="D21" s="10"/>
      <c r="E21" s="10"/>
      <c r="F21" s="10"/>
      <c r="G21" s="10"/>
      <c r="H21" s="10"/>
      <c r="I21" s="12" t="s">
        <v>282</v>
      </c>
    </row>
    <row r="22" spans="1:9" x14ac:dyDescent="0.35">
      <c r="A22" s="2" t="s">
        <v>230</v>
      </c>
      <c r="B22" s="66"/>
      <c r="C22" s="10"/>
      <c r="D22" s="10"/>
      <c r="E22" s="10"/>
      <c r="F22" s="10"/>
      <c r="G22" s="10"/>
      <c r="H22" s="10"/>
      <c r="I22" s="12"/>
    </row>
    <row r="23" spans="1:9" x14ac:dyDescent="0.35">
      <c r="A23" s="2" t="s">
        <v>236</v>
      </c>
      <c r="B23" s="66"/>
      <c r="C23" s="10"/>
      <c r="D23" s="10"/>
      <c r="E23" s="10"/>
      <c r="F23" s="10"/>
      <c r="G23" s="10"/>
      <c r="H23" s="10"/>
      <c r="I23" s="12"/>
    </row>
    <row r="24" spans="1:9" x14ac:dyDescent="0.35">
      <c r="A24" s="2" t="s">
        <v>244</v>
      </c>
      <c r="B24" s="66"/>
      <c r="C24" s="10"/>
      <c r="D24" s="10"/>
      <c r="E24" s="10"/>
      <c r="F24" s="10"/>
      <c r="G24" s="10"/>
      <c r="H24" s="10"/>
      <c r="I24" s="12"/>
    </row>
    <row r="25" spans="1:9" x14ac:dyDescent="0.35">
      <c r="A25" s="2" t="s">
        <v>253</v>
      </c>
      <c r="B25" s="66"/>
      <c r="C25" s="10"/>
      <c r="D25" s="10"/>
      <c r="E25" s="10"/>
      <c r="F25" s="10"/>
      <c r="G25" s="10"/>
      <c r="H25" s="10"/>
      <c r="I25" s="12"/>
    </row>
    <row r="26" spans="1:9" ht="15" customHeight="1" x14ac:dyDescent="0.35">
      <c r="A26" s="2" t="s">
        <v>263</v>
      </c>
      <c r="B26" s="66" t="s">
        <v>283</v>
      </c>
      <c r="C26" s="66" t="s">
        <v>283</v>
      </c>
      <c r="D26" s="66" t="s">
        <v>283</v>
      </c>
      <c r="E26" s="10" t="s">
        <v>284</v>
      </c>
      <c r="F26" s="10" t="s">
        <v>285</v>
      </c>
      <c r="G26" s="10" t="s">
        <v>242</v>
      </c>
      <c r="H26" s="10"/>
      <c r="I26" s="10" t="s">
        <v>286</v>
      </c>
    </row>
    <row r="28" spans="1:9" x14ac:dyDescent="0.35">
      <c r="D28" s="3" t="s">
        <v>287</v>
      </c>
    </row>
    <row r="29" spans="1:9" x14ac:dyDescent="0.35">
      <c r="A29" s="8"/>
      <c r="B29" s="8" t="s">
        <v>198</v>
      </c>
      <c r="C29" s="8"/>
      <c r="D29" s="8" t="s">
        <v>280</v>
      </c>
      <c r="E29" s="8" t="s">
        <v>288</v>
      </c>
      <c r="F29" s="8" t="s">
        <v>289</v>
      </c>
      <c r="G29" s="8" t="s">
        <v>122</v>
      </c>
    </row>
    <row r="30" spans="1:9" ht="29" x14ac:dyDescent="0.35">
      <c r="A30" s="2" t="s">
        <v>290</v>
      </c>
      <c r="B30" s="12" t="s">
        <v>244</v>
      </c>
      <c r="C30" s="12" t="s">
        <v>263</v>
      </c>
      <c r="D30" s="12" t="s">
        <v>291</v>
      </c>
      <c r="E30" s="14" t="s">
        <v>292</v>
      </c>
      <c r="G30" s="12" t="s">
        <v>293</v>
      </c>
    </row>
    <row r="31" spans="1:9" x14ac:dyDescent="0.35">
      <c r="A31" s="2"/>
      <c r="F31" s="3"/>
    </row>
    <row r="32" spans="1:9" x14ac:dyDescent="0.35">
      <c r="A32" s="2"/>
      <c r="E32" s="3" t="s">
        <v>294</v>
      </c>
    </row>
    <row r="33" spans="1:10" x14ac:dyDescent="0.35">
      <c r="A33" s="2" t="s">
        <v>295</v>
      </c>
      <c r="E33" s="3" t="s">
        <v>296</v>
      </c>
    </row>
    <row r="34" spans="1:10" x14ac:dyDescent="0.35">
      <c r="A34" s="2" t="s">
        <v>297</v>
      </c>
      <c r="B34" s="2" t="s">
        <v>298</v>
      </c>
      <c r="C34" s="2" t="s">
        <v>299</v>
      </c>
      <c r="D34" s="2" t="s">
        <v>300</v>
      </c>
      <c r="E34" s="2" t="s">
        <v>301</v>
      </c>
      <c r="F34" s="2" t="s">
        <v>7</v>
      </c>
    </row>
    <row r="35" spans="1:10" x14ac:dyDescent="0.35">
      <c r="A35" s="2" t="s">
        <v>302</v>
      </c>
      <c r="B35" s="12" t="s">
        <v>303</v>
      </c>
      <c r="C35" s="34" t="s">
        <v>304</v>
      </c>
      <c r="D35" s="12" t="s">
        <v>305</v>
      </c>
      <c r="E35" s="12"/>
      <c r="F35" s="12"/>
    </row>
    <row r="36" spans="1:10" x14ac:dyDescent="0.35">
      <c r="A36" s="2" t="s">
        <v>306</v>
      </c>
      <c r="B36" s="12" t="s">
        <v>307</v>
      </c>
      <c r="C36" s="34" t="s">
        <v>304</v>
      </c>
      <c r="D36" s="12" t="s">
        <v>308</v>
      </c>
      <c r="E36" s="12"/>
      <c r="F36" s="12"/>
    </row>
    <row r="38" spans="1:10" x14ac:dyDescent="0.35">
      <c r="A38" s="2" t="s">
        <v>309</v>
      </c>
    </row>
    <row r="39" spans="1:10" x14ac:dyDescent="0.35">
      <c r="A39" s="2" t="s">
        <v>310</v>
      </c>
      <c r="B39" s="12" t="s">
        <v>311</v>
      </c>
    </row>
    <row r="40" spans="1:10" x14ac:dyDescent="0.35">
      <c r="A40" s="2" t="s">
        <v>312</v>
      </c>
      <c r="B40" s="74" t="s">
        <v>313</v>
      </c>
    </row>
    <row r="47" spans="1:10" x14ac:dyDescent="0.35">
      <c r="J47" t="str">
        <f t="shared" ref="J47" si="0">G13&amp;H13&amp;I13&amp;J13</f>
        <v/>
      </c>
    </row>
    <row r="73" spans="1:8" ht="15" thickBot="1" x14ac:dyDescent="0.4"/>
    <row r="74" spans="1:8" x14ac:dyDescent="0.35">
      <c r="A74" s="15" t="s">
        <v>314</v>
      </c>
      <c r="B74" s="16"/>
      <c r="C74" s="16"/>
      <c r="D74" s="16"/>
      <c r="E74" s="16"/>
      <c r="F74" s="17"/>
    </row>
    <row r="75" spans="1:8" x14ac:dyDescent="0.35">
      <c r="A75" s="18" t="s">
        <v>315</v>
      </c>
      <c r="B75" s="19" t="s">
        <v>316</v>
      </c>
      <c r="C75" s="19" t="s">
        <v>317</v>
      </c>
      <c r="D75" s="19" t="s">
        <v>318</v>
      </c>
      <c r="E75" s="19" t="s">
        <v>319</v>
      </c>
      <c r="F75" s="20" t="s">
        <v>320</v>
      </c>
      <c r="G75" s="2"/>
      <c r="H75" s="2"/>
    </row>
    <row r="76" spans="1:8" x14ac:dyDescent="0.35">
      <c r="A76" s="21" t="s">
        <v>321</v>
      </c>
      <c r="B76" s="22" t="s">
        <v>322</v>
      </c>
      <c r="C76" s="22" t="s">
        <v>323</v>
      </c>
      <c r="D76" s="22" t="s">
        <v>324</v>
      </c>
      <c r="E76" s="22" t="s">
        <v>325</v>
      </c>
      <c r="F76" s="23" t="s">
        <v>326</v>
      </c>
    </row>
    <row r="77" spans="1:8" x14ac:dyDescent="0.35">
      <c r="A77" s="21" t="s">
        <v>327</v>
      </c>
      <c r="B77" s="22" t="s">
        <v>328</v>
      </c>
      <c r="C77" s="22" t="s">
        <v>329</v>
      </c>
      <c r="D77" s="22" t="s">
        <v>330</v>
      </c>
      <c r="E77" s="22" t="s">
        <v>331</v>
      </c>
      <c r="F77" s="23" t="s">
        <v>332</v>
      </c>
    </row>
    <row r="78" spans="1:8" x14ac:dyDescent="0.35">
      <c r="A78" s="21" t="s">
        <v>333</v>
      </c>
      <c r="B78" s="22" t="s">
        <v>334</v>
      </c>
      <c r="C78" s="22" t="s">
        <v>323</v>
      </c>
      <c r="D78" s="22" t="s">
        <v>335</v>
      </c>
      <c r="E78" s="22" t="s">
        <v>336</v>
      </c>
      <c r="F78" s="23" t="s">
        <v>337</v>
      </c>
    </row>
    <row r="79" spans="1:8" x14ac:dyDescent="0.35">
      <c r="A79" s="21" t="s">
        <v>338</v>
      </c>
      <c r="B79" s="22" t="s">
        <v>339</v>
      </c>
      <c r="C79" s="22" t="s">
        <v>323</v>
      </c>
      <c r="D79" s="22" t="s">
        <v>340</v>
      </c>
      <c r="E79" s="22" t="s">
        <v>341</v>
      </c>
      <c r="F79" s="23" t="s">
        <v>337</v>
      </c>
    </row>
    <row r="80" spans="1:8" x14ac:dyDescent="0.35">
      <c r="A80" s="21" t="s">
        <v>342</v>
      </c>
      <c r="B80" s="22" t="s">
        <v>343</v>
      </c>
      <c r="C80" s="22" t="s">
        <v>323</v>
      </c>
      <c r="D80" s="22" t="s">
        <v>344</v>
      </c>
      <c r="E80" s="22" t="s">
        <v>345</v>
      </c>
      <c r="F80" s="23" t="s">
        <v>337</v>
      </c>
    </row>
    <row r="81" spans="1:7" x14ac:dyDescent="0.35">
      <c r="A81" s="21" t="s">
        <v>346</v>
      </c>
      <c r="B81" s="22" t="s">
        <v>347</v>
      </c>
      <c r="C81" s="22" t="s">
        <v>323</v>
      </c>
      <c r="D81" s="22" t="s">
        <v>348</v>
      </c>
      <c r="E81" s="22" t="s">
        <v>349</v>
      </c>
      <c r="F81" s="23" t="s">
        <v>337</v>
      </c>
    </row>
    <row r="82" spans="1:7" x14ac:dyDescent="0.35">
      <c r="A82" s="21" t="s">
        <v>350</v>
      </c>
      <c r="B82" s="22" t="s">
        <v>351</v>
      </c>
      <c r="C82" s="22" t="s">
        <v>323</v>
      </c>
      <c r="D82" s="22" t="s">
        <v>352</v>
      </c>
      <c r="E82" s="22" t="s">
        <v>353</v>
      </c>
      <c r="F82" s="23" t="s">
        <v>332</v>
      </c>
    </row>
    <row r="83" spans="1:7" x14ac:dyDescent="0.35">
      <c r="A83" s="21" t="s">
        <v>246</v>
      </c>
      <c r="B83" s="22" t="s">
        <v>354</v>
      </c>
      <c r="C83" s="22" t="s">
        <v>355</v>
      </c>
      <c r="D83" s="22" t="s">
        <v>353</v>
      </c>
      <c r="E83" s="22" t="s">
        <v>352</v>
      </c>
      <c r="F83" s="23" t="s">
        <v>356</v>
      </c>
    </row>
    <row r="84" spans="1:7" x14ac:dyDescent="0.35">
      <c r="A84" s="21" t="s">
        <v>357</v>
      </c>
      <c r="B84" s="22" t="s">
        <v>358</v>
      </c>
      <c r="C84" s="22" t="s">
        <v>359</v>
      </c>
      <c r="D84" s="22" t="s">
        <v>353</v>
      </c>
      <c r="E84" s="22" t="s">
        <v>360</v>
      </c>
      <c r="F84" s="23" t="s">
        <v>352</v>
      </c>
    </row>
    <row r="85" spans="1:7" x14ac:dyDescent="0.35">
      <c r="A85" s="21" t="s">
        <v>361</v>
      </c>
      <c r="B85" s="22" t="s">
        <v>362</v>
      </c>
      <c r="C85" s="22" t="s">
        <v>363</v>
      </c>
      <c r="D85" s="22" t="s">
        <v>364</v>
      </c>
      <c r="E85" s="22" t="s">
        <v>332</v>
      </c>
      <c r="F85" s="23" t="s">
        <v>356</v>
      </c>
    </row>
    <row r="86" spans="1:7" x14ac:dyDescent="0.35">
      <c r="A86" s="21" t="s">
        <v>365</v>
      </c>
      <c r="B86" s="22" t="s">
        <v>366</v>
      </c>
      <c r="C86" s="22" t="s">
        <v>367</v>
      </c>
      <c r="D86" s="22" t="s">
        <v>368</v>
      </c>
      <c r="E86" s="22" t="s">
        <v>332</v>
      </c>
      <c r="F86" s="23" t="s">
        <v>356</v>
      </c>
    </row>
    <row r="87" spans="1:7" x14ac:dyDescent="0.35">
      <c r="A87" s="21" t="s">
        <v>369</v>
      </c>
      <c r="B87" s="22" t="s">
        <v>370</v>
      </c>
      <c r="C87" s="22" t="s">
        <v>371</v>
      </c>
      <c r="D87" s="22" t="s">
        <v>372</v>
      </c>
      <c r="E87" s="22" t="s">
        <v>335</v>
      </c>
      <c r="F87" s="23" t="s">
        <v>332</v>
      </c>
    </row>
    <row r="88" spans="1:7" x14ac:dyDescent="0.35">
      <c r="A88" s="21" t="s">
        <v>373</v>
      </c>
      <c r="B88" s="22" t="s">
        <v>374</v>
      </c>
      <c r="C88" s="22" t="s">
        <v>375</v>
      </c>
      <c r="D88" s="22" t="s">
        <v>376</v>
      </c>
      <c r="E88" s="22" t="s">
        <v>377</v>
      </c>
      <c r="F88" s="23" t="s">
        <v>356</v>
      </c>
    </row>
    <row r="89" spans="1:7" x14ac:dyDescent="0.35">
      <c r="A89" s="21" t="s">
        <v>221</v>
      </c>
      <c r="B89" s="22" t="s">
        <v>378</v>
      </c>
      <c r="C89" s="22" t="s">
        <v>379</v>
      </c>
      <c r="D89" s="22" t="s">
        <v>356</v>
      </c>
      <c r="E89" s="22" t="s">
        <v>356</v>
      </c>
      <c r="F89" s="23" t="s">
        <v>356</v>
      </c>
      <c r="G89" t="s">
        <v>356</v>
      </c>
    </row>
    <row r="90" spans="1:7" x14ac:dyDescent="0.35">
      <c r="A90" s="21"/>
      <c r="B90" s="22"/>
      <c r="C90" s="22"/>
      <c r="D90" s="22"/>
      <c r="E90" s="22"/>
      <c r="F90" s="23"/>
    </row>
    <row r="91" spans="1:7" x14ac:dyDescent="0.35">
      <c r="A91" s="18" t="s">
        <v>380</v>
      </c>
      <c r="B91" s="22"/>
      <c r="C91" s="22"/>
      <c r="D91" s="22"/>
      <c r="E91" s="22"/>
      <c r="F91" s="23"/>
    </row>
    <row r="92" spans="1:7" x14ac:dyDescent="0.35">
      <c r="A92" s="21" t="s">
        <v>260</v>
      </c>
      <c r="B92" s="22"/>
      <c r="C92" s="22"/>
      <c r="D92" s="22"/>
      <c r="E92" s="22"/>
      <c r="F92" s="23"/>
    </row>
    <row r="93" spans="1:7" x14ac:dyDescent="0.35">
      <c r="A93" s="21" t="s">
        <v>225</v>
      </c>
      <c r="B93" s="22"/>
      <c r="C93" s="22"/>
      <c r="D93" s="22"/>
      <c r="E93" s="22"/>
      <c r="F93" s="23"/>
    </row>
    <row r="94" spans="1:7" x14ac:dyDescent="0.35">
      <c r="A94" s="21" t="s">
        <v>242</v>
      </c>
      <c r="B94" s="22"/>
      <c r="C94" s="22"/>
      <c r="D94" s="22"/>
      <c r="E94" s="22"/>
      <c r="F94" s="23" t="s">
        <v>356</v>
      </c>
    </row>
    <row r="95" spans="1:7" ht="15" thickBot="1" x14ac:dyDescent="0.4">
      <c r="A95" s="24" t="s">
        <v>381</v>
      </c>
      <c r="B95" s="25"/>
      <c r="C95" s="25"/>
      <c r="D95" s="25"/>
      <c r="E95" s="25"/>
      <c r="F95" s="26"/>
    </row>
  </sheetData>
  <mergeCells count="3">
    <mergeCell ref="G4:J4"/>
    <mergeCell ref="M4:P4"/>
    <mergeCell ref="G5:J5"/>
  </mergeCells>
  <dataValidations count="2">
    <dataValidation type="list" allowBlank="1" showInputMessage="1" showErrorMessage="1" sqref="K6:K11" xr:uid="{00000000-0002-0000-0100-000001000000}">
      <formula1>$A$92:$A$95</formula1>
    </dataValidation>
    <dataValidation type="list" allowBlank="1" showInputMessage="1" showErrorMessage="1" promptTitle="Tiltakskategori" prompt="Vennligst velg fra nedtrekkslisten" sqref="D6:D11 D14:D15" xr:uid="{00000000-0002-0000-0100-000002000000}">
      <formula1>$A$76:$A$89</formula1>
    </dataValidation>
  </dataValidations>
  <hyperlinks>
    <hyperlink ref="I10" r:id="rId1" xr:uid="{052714F6-2ACB-48A1-8B2F-586D38CBA8B7}"/>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0271C-B2F4-4B05-8C43-A06724E65BFF}">
  <dimension ref="A1:Y40"/>
  <sheetViews>
    <sheetView workbookViewId="0">
      <pane xSplit="4" ySplit="2" topLeftCell="M3" activePane="bottomRight" state="frozen"/>
      <selection pane="topRight" activeCell="E1" sqref="E1"/>
      <selection pane="bottomLeft" activeCell="A3" sqref="A3"/>
      <selection pane="bottomRight" activeCell="N9" sqref="N9"/>
    </sheetView>
  </sheetViews>
  <sheetFormatPr defaultRowHeight="14.5" x14ac:dyDescent="0.35"/>
  <cols>
    <col min="1" max="1" width="17.81640625" customWidth="1"/>
    <col min="2" max="4" width="9.08984375" customWidth="1"/>
    <col min="5" max="8" width="11.1796875" customWidth="1"/>
  </cols>
  <sheetData>
    <row r="1" spans="1:25" x14ac:dyDescent="0.35">
      <c r="A1" s="3" t="s">
        <v>382</v>
      </c>
      <c r="E1" s="2" t="s">
        <v>218</v>
      </c>
      <c r="F1" s="2"/>
      <c r="G1" s="2"/>
      <c r="H1" s="2" t="s">
        <v>230</v>
      </c>
      <c r="I1" s="2"/>
      <c r="J1" s="2"/>
      <c r="K1" s="2" t="s">
        <v>236</v>
      </c>
      <c r="N1" s="2" t="s">
        <v>244</v>
      </c>
      <c r="Q1" s="2" t="s">
        <v>253</v>
      </c>
      <c r="T1" s="2" t="s">
        <v>263</v>
      </c>
      <c r="W1" s="2" t="s">
        <v>290</v>
      </c>
    </row>
    <row r="2" spans="1:25" x14ac:dyDescent="0.35">
      <c r="A2" s="2" t="s">
        <v>202</v>
      </c>
      <c r="B2" s="2" t="s">
        <v>118</v>
      </c>
      <c r="C2" s="2" t="s">
        <v>119</v>
      </c>
      <c r="D2" s="2" t="s">
        <v>120</v>
      </c>
      <c r="E2" s="2" t="s">
        <v>383</v>
      </c>
      <c r="F2" s="2" t="s">
        <v>384</v>
      </c>
      <c r="G2" s="2" t="s">
        <v>385</v>
      </c>
      <c r="H2" s="2" t="s">
        <v>386</v>
      </c>
      <c r="I2" s="2" t="s">
        <v>384</v>
      </c>
      <c r="J2" s="2" t="s">
        <v>385</v>
      </c>
      <c r="K2" s="2" t="s">
        <v>386</v>
      </c>
      <c r="L2" s="2" t="s">
        <v>384</v>
      </c>
      <c r="M2" s="2" t="s">
        <v>385</v>
      </c>
      <c r="N2" s="2" t="s">
        <v>386</v>
      </c>
      <c r="O2" s="2" t="s">
        <v>384</v>
      </c>
      <c r="P2" s="2" t="s">
        <v>385</v>
      </c>
      <c r="Q2" s="2" t="s">
        <v>386</v>
      </c>
      <c r="R2" s="2" t="s">
        <v>384</v>
      </c>
      <c r="S2" s="2" t="s">
        <v>385</v>
      </c>
      <c r="T2" s="2" t="s">
        <v>386</v>
      </c>
      <c r="U2" s="2" t="s">
        <v>384</v>
      </c>
      <c r="V2" s="2" t="s">
        <v>385</v>
      </c>
      <c r="W2" s="2" t="s">
        <v>386</v>
      </c>
      <c r="X2" s="2" t="s">
        <v>384</v>
      </c>
      <c r="Y2" s="2" t="s">
        <v>385</v>
      </c>
    </row>
    <row r="3" spans="1:25" x14ac:dyDescent="0.35">
      <c r="A3" s="2" t="s">
        <v>123</v>
      </c>
      <c r="B3" s="3" t="str">
        <f>'Generell input'!D46</f>
        <v>Pågående</v>
      </c>
      <c r="C3" s="3" t="str">
        <f>'Generell input'!E46</f>
        <v>Hele forekomstarealet påvirkes (&gt; 90 %)</v>
      </c>
      <c r="D3" s="3" t="str">
        <f>'Generell input'!F46</f>
        <v>Ubetydelig reduksjon</v>
      </c>
      <c r="E3" t="s">
        <v>387</v>
      </c>
      <c r="F3" t="s">
        <v>388</v>
      </c>
      <c r="G3" t="s">
        <v>389</v>
      </c>
      <c r="H3" t="s">
        <v>387</v>
      </c>
      <c r="I3" t="s">
        <v>388</v>
      </c>
      <c r="J3" t="s">
        <v>389</v>
      </c>
      <c r="K3" t="s">
        <v>387</v>
      </c>
      <c r="L3" t="s">
        <v>388</v>
      </c>
      <c r="N3" t="s">
        <v>387</v>
      </c>
      <c r="O3" t="s">
        <v>388</v>
      </c>
      <c r="P3" t="s">
        <v>389</v>
      </c>
      <c r="Q3" t="s">
        <v>387</v>
      </c>
      <c r="R3" t="s">
        <v>388</v>
      </c>
      <c r="S3" t="s">
        <v>389</v>
      </c>
      <c r="T3" t="s">
        <v>387</v>
      </c>
      <c r="U3" t="s">
        <v>388</v>
      </c>
      <c r="V3" t="s">
        <v>389</v>
      </c>
      <c r="W3" t="s">
        <v>387</v>
      </c>
      <c r="X3" t="s">
        <v>388</v>
      </c>
      <c r="Y3" t="s">
        <v>389</v>
      </c>
    </row>
    <row r="4" spans="1:25" x14ac:dyDescent="0.35">
      <c r="A4" s="2" t="s">
        <v>130</v>
      </c>
      <c r="B4" s="3" t="str">
        <f>'Generell input'!D47</f>
        <v>Pågående</v>
      </c>
      <c r="C4" s="3" t="str">
        <f>'Generell input'!E47</f>
        <v>Hele forekomstarealet påvirkes (&gt; 90 %)</v>
      </c>
      <c r="D4" s="3" t="str">
        <f>'Generell input'!F47</f>
        <v>Ubetydelig reduksjon</v>
      </c>
      <c r="E4" t="s">
        <v>387</v>
      </c>
      <c r="F4" t="s">
        <v>388</v>
      </c>
      <c r="G4" t="s">
        <v>389</v>
      </c>
      <c r="H4" t="s">
        <v>387</v>
      </c>
      <c r="I4" t="s">
        <v>388</v>
      </c>
      <c r="J4" t="s">
        <v>389</v>
      </c>
      <c r="K4" t="s">
        <v>387</v>
      </c>
      <c r="L4" t="s">
        <v>388</v>
      </c>
      <c r="N4" t="s">
        <v>387</v>
      </c>
      <c r="O4" t="s">
        <v>388</v>
      </c>
      <c r="P4" t="s">
        <v>389</v>
      </c>
      <c r="Q4" t="s">
        <v>387</v>
      </c>
      <c r="R4" t="s">
        <v>388</v>
      </c>
      <c r="S4" t="s">
        <v>389</v>
      </c>
      <c r="T4" t="s">
        <v>387</v>
      </c>
      <c r="U4" t="s">
        <v>388</v>
      </c>
      <c r="V4" t="s">
        <v>389</v>
      </c>
      <c r="W4" t="s">
        <v>387</v>
      </c>
      <c r="X4" t="s">
        <v>388</v>
      </c>
      <c r="Y4" t="s">
        <v>389</v>
      </c>
    </row>
    <row r="5" spans="1:25" x14ac:dyDescent="0.35">
      <c r="A5" s="2" t="s">
        <v>135</v>
      </c>
      <c r="B5" s="3" t="str">
        <f>'Generell input'!D48</f>
        <v>Pågående</v>
      </c>
      <c r="C5" s="3" t="str">
        <f>'Generell input'!E48</f>
        <v>Hele forekomstarealet påvirkes (&gt; 90 %)</v>
      </c>
      <c r="D5" s="3" t="str">
        <f>'Generell input'!F48</f>
        <v>Langsom, men signifikant, reduksjon (&lt; 20% over 10 år)</v>
      </c>
      <c r="E5" t="s">
        <v>390</v>
      </c>
      <c r="F5" t="s">
        <v>161</v>
      </c>
      <c r="G5" t="s">
        <v>391</v>
      </c>
      <c r="H5" t="s">
        <v>390</v>
      </c>
      <c r="I5" t="s">
        <v>161</v>
      </c>
      <c r="J5" t="s">
        <v>391</v>
      </c>
      <c r="K5" t="s">
        <v>390</v>
      </c>
      <c r="L5" t="s">
        <v>391</v>
      </c>
      <c r="N5" t="s">
        <v>387</v>
      </c>
      <c r="O5" t="s">
        <v>388</v>
      </c>
      <c r="P5" t="s">
        <v>389</v>
      </c>
      <c r="Q5" t="s">
        <v>387</v>
      </c>
      <c r="R5" t="s">
        <v>388</v>
      </c>
      <c r="S5" t="s">
        <v>389</v>
      </c>
      <c r="T5" t="s">
        <v>387</v>
      </c>
      <c r="U5" t="s">
        <v>388</v>
      </c>
      <c r="V5" t="s">
        <v>389</v>
      </c>
      <c r="W5" t="s">
        <v>387</v>
      </c>
      <c r="X5" t="s">
        <v>388</v>
      </c>
      <c r="Y5" t="s">
        <v>389</v>
      </c>
    </row>
    <row r="6" spans="1:25" x14ac:dyDescent="0.35">
      <c r="A6" s="2" t="s">
        <v>140</v>
      </c>
      <c r="B6" s="3" t="str">
        <f>'Generell input'!D49</f>
        <v>Pågående</v>
      </c>
      <c r="C6" s="3" t="str">
        <f>'Generell input'!E49</f>
        <v>Hele forekomstarealet påvirkes (&gt; 90 %)</v>
      </c>
      <c r="D6" s="3" t="str">
        <f>'Generell input'!F49</f>
        <v>Langsom, men signifikant, reduksjon (&lt; 20 % over 10 år)</v>
      </c>
      <c r="E6" t="s">
        <v>387</v>
      </c>
      <c r="F6" t="s">
        <v>388</v>
      </c>
      <c r="G6" t="s">
        <v>389</v>
      </c>
      <c r="H6" t="s">
        <v>390</v>
      </c>
      <c r="I6" t="s">
        <v>161</v>
      </c>
      <c r="J6" t="s">
        <v>391</v>
      </c>
      <c r="K6" t="s">
        <v>387</v>
      </c>
      <c r="L6" t="s">
        <v>388</v>
      </c>
      <c r="N6" t="s">
        <v>387</v>
      </c>
      <c r="O6" t="s">
        <v>388</v>
      </c>
      <c r="P6" t="s">
        <v>389</v>
      </c>
      <c r="Q6" t="s">
        <v>387</v>
      </c>
      <c r="R6" t="s">
        <v>388</v>
      </c>
      <c r="S6" t="s">
        <v>389</v>
      </c>
      <c r="T6" t="s">
        <v>387</v>
      </c>
      <c r="U6" t="s">
        <v>388</v>
      </c>
      <c r="V6" t="s">
        <v>389</v>
      </c>
      <c r="W6" t="s">
        <v>387</v>
      </c>
      <c r="X6" t="s">
        <v>388</v>
      </c>
      <c r="Y6" t="s">
        <v>389</v>
      </c>
    </row>
    <row r="7" spans="1:25" x14ac:dyDescent="0.35">
      <c r="A7" s="2" t="s">
        <v>145</v>
      </c>
      <c r="B7" s="3" t="str">
        <f>'Generell input'!D50</f>
        <v>Pågående</v>
      </c>
      <c r="C7" s="3" t="str">
        <f>'Generell input'!E50</f>
        <v>Hele forekomstarealet påvirkes (&gt; 90 %)</v>
      </c>
      <c r="D7" s="3" t="str">
        <f>'Generell input'!F50</f>
        <v>Langsom, men signifikant, reduksjon (&lt; 20% over 10 år)</v>
      </c>
      <c r="E7" t="s">
        <v>390</v>
      </c>
      <c r="F7" t="s">
        <v>161</v>
      </c>
      <c r="G7" t="s">
        <v>391</v>
      </c>
      <c r="H7" t="s">
        <v>390</v>
      </c>
      <c r="I7" t="s">
        <v>161</v>
      </c>
      <c r="J7" t="s">
        <v>391</v>
      </c>
      <c r="K7" t="s">
        <v>390</v>
      </c>
      <c r="L7" t="s">
        <v>391</v>
      </c>
      <c r="N7" t="s">
        <v>390</v>
      </c>
      <c r="O7" t="s">
        <v>161</v>
      </c>
      <c r="P7" t="s">
        <v>391</v>
      </c>
      <c r="Q7" t="s">
        <v>387</v>
      </c>
      <c r="R7" t="s">
        <v>388</v>
      </c>
      <c r="S7" t="s">
        <v>389</v>
      </c>
      <c r="T7" t="s">
        <v>387</v>
      </c>
      <c r="U7" t="s">
        <v>388</v>
      </c>
      <c r="V7" t="s">
        <v>389</v>
      </c>
      <c r="W7" t="s">
        <v>390</v>
      </c>
      <c r="X7" t="s">
        <v>161</v>
      </c>
      <c r="Y7" t="s">
        <v>391</v>
      </c>
    </row>
    <row r="8" spans="1:25" x14ac:dyDescent="0.35">
      <c r="A8" s="2" t="s">
        <v>149</v>
      </c>
      <c r="B8" s="3" t="str">
        <f>'Generell input'!D51</f>
        <v>Pågående</v>
      </c>
      <c r="C8" s="3" t="str">
        <f>'Generell input'!E51</f>
        <v>Hele forekomstarealet påvirkes (&gt; 90 %)</v>
      </c>
      <c r="D8" s="3" t="str">
        <f>'Generell input'!F51</f>
        <v>Langsom, men signifikant, reduksjon (&lt; 20% over 10 år)</v>
      </c>
      <c r="E8" t="s">
        <v>390</v>
      </c>
      <c r="F8" t="s">
        <v>161</v>
      </c>
      <c r="G8" t="s">
        <v>391</v>
      </c>
      <c r="H8" t="s">
        <v>390</v>
      </c>
      <c r="I8" t="s">
        <v>161</v>
      </c>
      <c r="J8" t="s">
        <v>391</v>
      </c>
      <c r="K8" t="s">
        <v>390</v>
      </c>
      <c r="L8" t="s">
        <v>391</v>
      </c>
      <c r="N8" t="s">
        <v>387</v>
      </c>
      <c r="O8" t="s">
        <v>388</v>
      </c>
      <c r="P8" t="s">
        <v>389</v>
      </c>
      <c r="Q8" t="s">
        <v>387</v>
      </c>
      <c r="R8" t="s">
        <v>388</v>
      </c>
      <c r="S8" t="s">
        <v>389</v>
      </c>
      <c r="T8" t="s">
        <v>387</v>
      </c>
      <c r="U8" t="s">
        <v>388</v>
      </c>
      <c r="V8" t="s">
        <v>389</v>
      </c>
      <c r="W8" t="s">
        <v>387</v>
      </c>
      <c r="X8" t="s">
        <v>388</v>
      </c>
      <c r="Y8" t="s">
        <v>389</v>
      </c>
    </row>
    <row r="9" spans="1:25" x14ac:dyDescent="0.35">
      <c r="A9" s="2" t="s">
        <v>153</v>
      </c>
      <c r="B9" s="3" t="str">
        <f>'Generell input'!D52</f>
        <v>Pågående</v>
      </c>
      <c r="C9" s="3" t="str">
        <f>'Generell input'!E52</f>
        <v>Ukjent</v>
      </c>
      <c r="D9" s="3" t="str">
        <f>'Generell input'!F52</f>
        <v>Ukjent</v>
      </c>
      <c r="E9" t="s">
        <v>387</v>
      </c>
      <c r="F9" t="s">
        <v>388</v>
      </c>
      <c r="G9" t="s">
        <v>389</v>
      </c>
      <c r="H9" t="s">
        <v>387</v>
      </c>
      <c r="I9" t="s">
        <v>388</v>
      </c>
      <c r="J9" t="s">
        <v>389</v>
      </c>
      <c r="K9" t="s">
        <v>387</v>
      </c>
      <c r="L9" t="s">
        <v>388</v>
      </c>
      <c r="N9" t="s">
        <v>390</v>
      </c>
      <c r="O9" t="s">
        <v>161</v>
      </c>
      <c r="P9" t="s">
        <v>391</v>
      </c>
      <c r="Q9" t="s">
        <v>387</v>
      </c>
      <c r="R9" t="s">
        <v>388</v>
      </c>
      <c r="S9" t="s">
        <v>389</v>
      </c>
      <c r="T9" t="s">
        <v>387</v>
      </c>
      <c r="U9" t="s">
        <v>388</v>
      </c>
      <c r="V9" t="s">
        <v>389</v>
      </c>
      <c r="W9" t="s">
        <v>390</v>
      </c>
      <c r="X9" t="s">
        <v>161</v>
      </c>
      <c r="Y9" t="s">
        <v>391</v>
      </c>
    </row>
    <row r="10" spans="1:25" x14ac:dyDescent="0.35">
      <c r="A10" s="2" t="s">
        <v>158</v>
      </c>
      <c r="B10" s="3" t="str">
        <f>'Generell input'!D53</f>
        <v>Pågående</v>
      </c>
      <c r="C10" s="3" t="str">
        <f>'Generell input'!E53</f>
        <v>Majoriteten av forekomstarealet påvirkes (50-90%)</v>
      </c>
      <c r="D10" s="3" t="str">
        <f>'Generell input'!F53</f>
        <v>Rask reduksjon i forekomstareal (&gt; 20% over 10 år)</v>
      </c>
      <c r="E10" t="s">
        <v>387</v>
      </c>
      <c r="F10" t="s">
        <v>388</v>
      </c>
      <c r="G10" t="s">
        <v>389</v>
      </c>
      <c r="H10" t="s">
        <v>387</v>
      </c>
      <c r="I10" t="s">
        <v>388</v>
      </c>
      <c r="J10" t="s">
        <v>389</v>
      </c>
      <c r="K10" t="s">
        <v>390</v>
      </c>
      <c r="L10" t="s">
        <v>391</v>
      </c>
      <c r="N10" t="s">
        <v>387</v>
      </c>
      <c r="O10" t="s">
        <v>388</v>
      </c>
      <c r="P10" t="s">
        <v>389</v>
      </c>
      <c r="Q10" t="s">
        <v>387</v>
      </c>
      <c r="R10" t="s">
        <v>388</v>
      </c>
      <c r="S10" t="s">
        <v>389</v>
      </c>
      <c r="T10" t="s">
        <v>387</v>
      </c>
      <c r="U10" t="s">
        <v>388</v>
      </c>
      <c r="V10" t="s">
        <v>389</v>
      </c>
      <c r="W10" t="s">
        <v>387</v>
      </c>
      <c r="X10" t="s">
        <v>388</v>
      </c>
      <c r="Y10" t="s">
        <v>389</v>
      </c>
    </row>
    <row r="11" spans="1:25" x14ac:dyDescent="0.35">
      <c r="A11" s="2" t="s">
        <v>164</v>
      </c>
      <c r="B11" s="3" t="str">
        <f>'Generell input'!D54</f>
        <v>Pågående</v>
      </c>
      <c r="C11" s="3" t="str">
        <f>'Generell input'!E54</f>
        <v>Majoriteten av forekomstarealet påvirkes (50-90%)</v>
      </c>
      <c r="D11" s="3" t="str">
        <f>'Generell input'!F54</f>
        <v>Rask reduksjon (&gt; 20 % over 10 år)</v>
      </c>
      <c r="E11" t="s">
        <v>387</v>
      </c>
      <c r="F11" t="s">
        <v>388</v>
      </c>
      <c r="G11" t="s">
        <v>389</v>
      </c>
      <c r="H11" t="s">
        <v>387</v>
      </c>
      <c r="I11" t="s">
        <v>388</v>
      </c>
      <c r="J11" t="s">
        <v>389</v>
      </c>
      <c r="K11" t="s">
        <v>387</v>
      </c>
      <c r="L11" t="s">
        <v>388</v>
      </c>
      <c r="N11" t="s">
        <v>390</v>
      </c>
      <c r="O11" t="s">
        <v>161</v>
      </c>
      <c r="P11" t="s">
        <v>391</v>
      </c>
      <c r="Q11" t="s">
        <v>387</v>
      </c>
      <c r="R11" t="s">
        <v>388</v>
      </c>
      <c r="S11" t="s">
        <v>389</v>
      </c>
      <c r="T11" t="s">
        <v>390</v>
      </c>
      <c r="U11" t="s">
        <v>161</v>
      </c>
      <c r="V11" t="s">
        <v>391</v>
      </c>
      <c r="W11" t="s">
        <v>390</v>
      </c>
      <c r="X11" t="s">
        <v>161</v>
      </c>
      <c r="Y11" t="s">
        <v>391</v>
      </c>
    </row>
    <row r="13" spans="1:25" x14ac:dyDescent="0.35">
      <c r="A13" s="31" t="s">
        <v>383</v>
      </c>
    </row>
    <row r="14" spans="1:25" x14ac:dyDescent="0.35">
      <c r="A14" s="32" t="s">
        <v>392</v>
      </c>
    </row>
    <row r="15" spans="1:25" x14ac:dyDescent="0.35">
      <c r="A15" s="32" t="s">
        <v>387</v>
      </c>
    </row>
    <row r="16" spans="1:25" x14ac:dyDescent="0.35">
      <c r="A16" s="32" t="s">
        <v>393</v>
      </c>
    </row>
    <row r="20" spans="1:13" x14ac:dyDescent="0.35">
      <c r="A20" s="2" t="s">
        <v>394</v>
      </c>
      <c r="B20" s="2" t="s">
        <v>395</v>
      </c>
      <c r="D20" s="2" t="s">
        <v>396</v>
      </c>
      <c r="E20" s="2" t="s">
        <v>397</v>
      </c>
      <c r="K20" t="s">
        <v>118</v>
      </c>
    </row>
    <row r="21" spans="1:13" x14ac:dyDescent="0.35">
      <c r="A21" s="12" t="s">
        <v>398</v>
      </c>
      <c r="B21" s="12" t="s">
        <v>162</v>
      </c>
      <c r="D21" s="12" t="s">
        <v>398</v>
      </c>
      <c r="E21" s="12" t="s">
        <v>162</v>
      </c>
      <c r="K21" t="s">
        <v>399</v>
      </c>
    </row>
    <row r="22" spans="1:13" x14ac:dyDescent="0.35">
      <c r="A22" s="12" t="s">
        <v>161</v>
      </c>
      <c r="B22" s="12" t="s">
        <v>138</v>
      </c>
      <c r="D22" s="12" t="s">
        <v>161</v>
      </c>
      <c r="E22" s="12" t="s">
        <v>138</v>
      </c>
      <c r="K22" t="s">
        <v>400</v>
      </c>
    </row>
    <row r="23" spans="1:13" x14ac:dyDescent="0.35">
      <c r="A23" s="12" t="s">
        <v>401</v>
      </c>
      <c r="B23" s="12" t="s">
        <v>128</v>
      </c>
      <c r="D23" s="12" t="s">
        <v>402</v>
      </c>
      <c r="E23" s="12" t="s">
        <v>128</v>
      </c>
      <c r="K23" t="s">
        <v>126</v>
      </c>
    </row>
    <row r="24" spans="1:13" x14ac:dyDescent="0.35">
      <c r="A24" s="12" t="s">
        <v>403</v>
      </c>
      <c r="B24" s="12" t="s">
        <v>156</v>
      </c>
      <c r="D24" s="12" t="s">
        <v>404</v>
      </c>
      <c r="E24" s="12" t="s">
        <v>389</v>
      </c>
      <c r="K24" t="s">
        <v>405</v>
      </c>
    </row>
    <row r="25" spans="1:13" x14ac:dyDescent="0.35">
      <c r="A25" s="12" t="s">
        <v>156</v>
      </c>
      <c r="D25" s="12" t="s">
        <v>401</v>
      </c>
      <c r="E25" s="12" t="s">
        <v>391</v>
      </c>
    </row>
    <row r="26" spans="1:13" x14ac:dyDescent="0.35">
      <c r="D26" s="12" t="s">
        <v>406</v>
      </c>
      <c r="E26" s="12" t="s">
        <v>407</v>
      </c>
    </row>
    <row r="27" spans="1:13" x14ac:dyDescent="0.35">
      <c r="D27" s="12" t="s">
        <v>408</v>
      </c>
      <c r="E27" s="12" t="s">
        <v>156</v>
      </c>
    </row>
    <row r="28" spans="1:13" x14ac:dyDescent="0.35">
      <c r="D28" s="12" t="s">
        <v>388</v>
      </c>
    </row>
    <row r="29" spans="1:13" x14ac:dyDescent="0.35">
      <c r="D29" s="12" t="s">
        <v>156</v>
      </c>
    </row>
    <row r="30" spans="1:13" x14ac:dyDescent="0.35">
      <c r="A30" s="2" t="s">
        <v>409</v>
      </c>
    </row>
    <row r="31" spans="1:13" ht="18.5" x14ac:dyDescent="0.45">
      <c r="E31" s="27" t="s">
        <v>218</v>
      </c>
      <c r="H31" s="27" t="s">
        <v>230</v>
      </c>
      <c r="K31" s="27" t="s">
        <v>410</v>
      </c>
    </row>
    <row r="32" spans="1:13" x14ac:dyDescent="0.35">
      <c r="B32" s="2" t="s">
        <v>118</v>
      </c>
      <c r="C32" s="2" t="s">
        <v>119</v>
      </c>
      <c r="D32" s="2" t="s">
        <v>120</v>
      </c>
      <c r="E32" s="2" t="s">
        <v>386</v>
      </c>
      <c r="F32" s="2" t="s">
        <v>384</v>
      </c>
      <c r="G32" s="2" t="s">
        <v>385</v>
      </c>
      <c r="H32" s="2" t="s">
        <v>386</v>
      </c>
      <c r="I32" s="2" t="s">
        <v>384</v>
      </c>
      <c r="J32" s="2" t="s">
        <v>385</v>
      </c>
      <c r="K32" s="2" t="s">
        <v>411</v>
      </c>
      <c r="L32" s="2" t="s">
        <v>384</v>
      </c>
      <c r="M32" s="2" t="s">
        <v>385</v>
      </c>
    </row>
    <row r="33" spans="1:13" x14ac:dyDescent="0.35">
      <c r="A33" s="2" t="s">
        <v>123</v>
      </c>
      <c r="B33" s="12" t="s">
        <v>412</v>
      </c>
      <c r="C33" s="12" t="s">
        <v>161</v>
      </c>
      <c r="D33" s="12" t="s">
        <v>138</v>
      </c>
      <c r="E33" s="28" t="s">
        <v>413</v>
      </c>
      <c r="H33" s="28" t="s">
        <v>413</v>
      </c>
      <c r="K33" s="28" t="s">
        <v>413</v>
      </c>
    </row>
    <row r="34" spans="1:13" x14ac:dyDescent="0.35">
      <c r="A34" s="2" t="s">
        <v>130</v>
      </c>
      <c r="B34" s="12" t="s">
        <v>412</v>
      </c>
      <c r="C34" s="12" t="s">
        <v>401</v>
      </c>
      <c r="D34" s="12" t="s">
        <v>138</v>
      </c>
      <c r="E34" s="28" t="s">
        <v>413</v>
      </c>
      <c r="H34" s="28" t="s">
        <v>413</v>
      </c>
      <c r="K34" s="28" t="s">
        <v>413</v>
      </c>
    </row>
    <row r="35" spans="1:13" x14ac:dyDescent="0.35">
      <c r="A35" s="2" t="s">
        <v>135</v>
      </c>
      <c r="B35" s="12" t="s">
        <v>126</v>
      </c>
      <c r="C35" s="12" t="s">
        <v>401</v>
      </c>
      <c r="D35" s="12" t="s">
        <v>138</v>
      </c>
      <c r="E35" s="12" t="s">
        <v>414</v>
      </c>
      <c r="F35" s="29" t="s">
        <v>415</v>
      </c>
      <c r="G35" s="29" t="s">
        <v>389</v>
      </c>
      <c r="H35" s="12" t="s">
        <v>387</v>
      </c>
      <c r="I35" s="12" t="s">
        <v>401</v>
      </c>
      <c r="J35" s="12" t="s">
        <v>138</v>
      </c>
      <c r="K35" s="12" t="s">
        <v>414</v>
      </c>
      <c r="L35" s="29" t="s">
        <v>415</v>
      </c>
      <c r="M35" s="29" t="s">
        <v>389</v>
      </c>
    </row>
    <row r="36" spans="1:13" x14ac:dyDescent="0.35">
      <c r="A36" s="2" t="s">
        <v>140</v>
      </c>
      <c r="B36" s="12" t="s">
        <v>126</v>
      </c>
      <c r="C36" s="12" t="s">
        <v>401</v>
      </c>
      <c r="D36" s="12" t="s">
        <v>138</v>
      </c>
      <c r="E36" s="12" t="s">
        <v>414</v>
      </c>
      <c r="F36" s="29" t="s">
        <v>415</v>
      </c>
      <c r="G36" s="29" t="s">
        <v>389</v>
      </c>
      <c r="H36" s="12" t="s">
        <v>387</v>
      </c>
      <c r="I36" s="12" t="s">
        <v>401</v>
      </c>
      <c r="J36" s="12" t="s">
        <v>138</v>
      </c>
      <c r="K36" s="12" t="s">
        <v>414</v>
      </c>
      <c r="L36" s="29" t="s">
        <v>415</v>
      </c>
      <c r="M36" s="29" t="s">
        <v>389</v>
      </c>
    </row>
    <row r="37" spans="1:13" x14ac:dyDescent="0.35">
      <c r="A37" s="2" t="s">
        <v>145</v>
      </c>
      <c r="B37" s="12" t="s">
        <v>126</v>
      </c>
      <c r="C37" s="12" t="s">
        <v>401</v>
      </c>
      <c r="D37" s="12" t="s">
        <v>138</v>
      </c>
      <c r="E37" s="12" t="s">
        <v>387</v>
      </c>
      <c r="F37" s="12" t="s">
        <v>401</v>
      </c>
      <c r="G37" s="12" t="s">
        <v>138</v>
      </c>
      <c r="H37" s="12" t="s">
        <v>387</v>
      </c>
      <c r="I37" s="12" t="s">
        <v>401</v>
      </c>
      <c r="J37" s="12" t="s">
        <v>138</v>
      </c>
      <c r="K37" s="12" t="s">
        <v>387</v>
      </c>
      <c r="L37" s="12" t="s">
        <v>401</v>
      </c>
      <c r="M37" s="12" t="s">
        <v>138</v>
      </c>
    </row>
    <row r="38" spans="1:13" x14ac:dyDescent="0.35">
      <c r="A38" s="2" t="s">
        <v>149</v>
      </c>
      <c r="B38" s="12" t="s">
        <v>416</v>
      </c>
      <c r="C38" s="12" t="s">
        <v>161</v>
      </c>
      <c r="D38" s="12" t="s">
        <v>162</v>
      </c>
      <c r="E38" s="12" t="s">
        <v>387</v>
      </c>
      <c r="F38" s="12" t="s">
        <v>161</v>
      </c>
      <c r="G38" s="12" t="s">
        <v>162</v>
      </c>
      <c r="H38" s="12" t="s">
        <v>417</v>
      </c>
      <c r="I38" s="29" t="s">
        <v>401</v>
      </c>
      <c r="J38" s="12" t="s">
        <v>162</v>
      </c>
      <c r="K38" s="12" t="s">
        <v>417</v>
      </c>
      <c r="L38" s="29" t="s">
        <v>401</v>
      </c>
      <c r="M38" s="12" t="s">
        <v>162</v>
      </c>
    </row>
    <row r="39" spans="1:13" x14ac:dyDescent="0.35">
      <c r="A39" s="2" t="s">
        <v>153</v>
      </c>
      <c r="B39" s="12" t="s">
        <v>126</v>
      </c>
      <c r="C39" s="12" t="s">
        <v>401</v>
      </c>
      <c r="D39" s="12" t="s">
        <v>138</v>
      </c>
      <c r="E39" s="12" t="s">
        <v>387</v>
      </c>
      <c r="F39" s="12" t="s">
        <v>401</v>
      </c>
      <c r="G39" s="12" t="s">
        <v>138</v>
      </c>
      <c r="H39" s="12" t="s">
        <v>387</v>
      </c>
      <c r="I39" s="12" t="s">
        <v>401</v>
      </c>
      <c r="J39" s="12" t="s">
        <v>138</v>
      </c>
      <c r="K39" s="12" t="s">
        <v>387</v>
      </c>
      <c r="L39" s="12" t="s">
        <v>401</v>
      </c>
      <c r="M39" s="12" t="s">
        <v>138</v>
      </c>
    </row>
    <row r="40" spans="1:13" x14ac:dyDescent="0.35">
      <c r="A40" s="2" t="s">
        <v>158</v>
      </c>
      <c r="B40" s="12" t="s">
        <v>126</v>
      </c>
      <c r="C40" s="12" t="s">
        <v>401</v>
      </c>
      <c r="D40" s="12" t="s">
        <v>138</v>
      </c>
      <c r="E40" s="12" t="s">
        <v>387</v>
      </c>
      <c r="F40" s="12" t="s">
        <v>401</v>
      </c>
      <c r="G40" s="12" t="s">
        <v>138</v>
      </c>
      <c r="H40" s="12" t="s">
        <v>387</v>
      </c>
      <c r="I40" s="12" t="s">
        <v>401</v>
      </c>
      <c r="J40" s="12" t="s">
        <v>138</v>
      </c>
      <c r="K40" s="12" t="s">
        <v>387</v>
      </c>
      <c r="L40" s="12" t="s">
        <v>401</v>
      </c>
      <c r="M40" s="12" t="s">
        <v>138</v>
      </c>
    </row>
  </sheetData>
  <phoneticPr fontId="10" type="noConversion"/>
  <dataValidations count="2">
    <dataValidation type="list" allowBlank="1" showInputMessage="1" showErrorMessage="1" sqref="P3:P11 L10 S3:S11 M3:M11 G3:G11 J3:J11 L5 L7:L8 V3:V11 Y3:Y11" xr:uid="{2564D6DE-AA9C-4BC5-885F-8976E11A2E1A}">
      <formula1>$E$23:$E$29</formula1>
    </dataValidation>
    <dataValidation type="list" allowBlank="1" showInputMessage="1" showErrorMessage="1" sqref="R3:R11 L11 I3:I11 F3:F11 O3:O11 L3:L4 U3:U11 L6 L9 X3:X11" xr:uid="{9F54AEE2-587F-498E-8006-02D145829B6B}">
      <formula1>$D$23:$D$31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40"/>
  <sheetViews>
    <sheetView zoomScaleNormal="100" workbookViewId="0">
      <selection activeCell="A42" sqref="A42"/>
    </sheetView>
  </sheetViews>
  <sheetFormatPr defaultColWidth="9.1796875" defaultRowHeight="14.5" x14ac:dyDescent="0.35"/>
  <cols>
    <col min="1" max="1" width="17.81640625" customWidth="1"/>
    <col min="2" max="2" width="12.54296875" bestFit="1" customWidth="1"/>
    <col min="3" max="3" width="12.81640625" customWidth="1"/>
    <col min="4" max="5" width="11.81640625" customWidth="1"/>
    <col min="8" max="8" width="12.1796875" customWidth="1"/>
    <col min="9" max="9" width="26.1796875" customWidth="1"/>
    <col min="10" max="10" width="16.54296875" customWidth="1"/>
  </cols>
  <sheetData>
    <row r="1" spans="1:10" x14ac:dyDescent="0.35">
      <c r="A1" s="30" t="s">
        <v>418</v>
      </c>
      <c r="B1" s="30"/>
      <c r="C1" s="30"/>
      <c r="D1" s="30"/>
      <c r="E1" s="30"/>
      <c r="F1" s="30"/>
      <c r="G1" s="30"/>
      <c r="H1" s="30"/>
      <c r="I1" s="30"/>
      <c r="J1" s="30"/>
    </row>
    <row r="2" spans="1:10" x14ac:dyDescent="0.35">
      <c r="A2" s="39" t="s">
        <v>419</v>
      </c>
      <c r="B2" s="39"/>
      <c r="C2" s="39"/>
      <c r="D2" s="39"/>
      <c r="E2" s="39"/>
      <c r="F2" s="39"/>
      <c r="G2" s="39"/>
      <c r="H2" s="39"/>
      <c r="I2" s="39"/>
      <c r="J2" s="39"/>
    </row>
    <row r="3" spans="1:10" x14ac:dyDescent="0.35">
      <c r="A3" s="39" t="s">
        <v>420</v>
      </c>
      <c r="B3" s="39"/>
      <c r="C3" s="39"/>
      <c r="D3" s="39"/>
      <c r="E3" s="39"/>
      <c r="F3" s="39"/>
      <c r="G3" s="39"/>
      <c r="H3" s="39"/>
      <c r="I3" s="39"/>
      <c r="J3" s="39"/>
    </row>
    <row r="4" spans="1:10" x14ac:dyDescent="0.35">
      <c r="A4" s="39" t="s">
        <v>421</v>
      </c>
      <c r="B4" s="39"/>
      <c r="C4" s="39"/>
      <c r="D4" s="39"/>
      <c r="E4" s="39"/>
      <c r="F4" s="39"/>
      <c r="G4" s="39"/>
      <c r="H4" s="39"/>
      <c r="I4" s="39"/>
      <c r="J4" s="39"/>
    </row>
    <row r="5" spans="1:10" x14ac:dyDescent="0.35">
      <c r="A5" s="39" t="s">
        <v>422</v>
      </c>
      <c r="B5" s="39"/>
      <c r="C5" s="39"/>
      <c r="D5" s="39"/>
      <c r="E5" s="39"/>
      <c r="F5" s="39"/>
      <c r="G5" s="39"/>
      <c r="H5" s="39"/>
      <c r="I5" s="39"/>
      <c r="J5" s="39"/>
    </row>
    <row r="6" spans="1:10" ht="15" thickBot="1" x14ac:dyDescent="0.4"/>
    <row r="7" spans="1:10" ht="15" thickBot="1" x14ac:dyDescent="0.4">
      <c r="A7" s="48"/>
      <c r="B7" s="81" t="s">
        <v>423</v>
      </c>
      <c r="C7" s="82"/>
      <c r="D7" s="82"/>
      <c r="E7" s="83"/>
      <c r="F7" s="81" t="s">
        <v>424</v>
      </c>
      <c r="G7" s="83"/>
      <c r="H7" s="84" t="s">
        <v>425</v>
      </c>
      <c r="I7" s="86" t="s">
        <v>426</v>
      </c>
      <c r="J7" s="86" t="s">
        <v>427</v>
      </c>
    </row>
    <row r="8" spans="1:10" ht="44" thickBot="1" x14ac:dyDescent="0.4">
      <c r="A8" s="40" t="s">
        <v>428</v>
      </c>
      <c r="B8" s="41" t="s">
        <v>429</v>
      </c>
      <c r="C8" s="42" t="s">
        <v>430</v>
      </c>
      <c r="D8" s="42" t="s">
        <v>431</v>
      </c>
      <c r="E8" s="42" t="s">
        <v>432</v>
      </c>
      <c r="F8" s="41" t="s">
        <v>433</v>
      </c>
      <c r="G8" s="43" t="s">
        <v>434</v>
      </c>
      <c r="H8" s="85"/>
      <c r="I8" s="87"/>
      <c r="J8" s="87"/>
    </row>
    <row r="9" spans="1:10" x14ac:dyDescent="0.35">
      <c r="A9" s="49" t="s">
        <v>435</v>
      </c>
      <c r="B9" s="50"/>
      <c r="E9">
        <f>(B9+C9+D9)</f>
        <v>0</v>
      </c>
      <c r="F9" s="50"/>
      <c r="G9" s="51"/>
      <c r="H9" s="49">
        <f>E9+F9+G9</f>
        <v>0</v>
      </c>
      <c r="I9" s="51"/>
      <c r="J9" s="52">
        <v>28</v>
      </c>
    </row>
    <row r="10" spans="1:10" x14ac:dyDescent="0.35">
      <c r="A10" s="49" t="s">
        <v>436</v>
      </c>
      <c r="B10" s="50"/>
      <c r="E10">
        <f t="shared" ref="E10:E27" si="0">(B10+C10+D10)</f>
        <v>0</v>
      </c>
      <c r="F10" s="50"/>
      <c r="G10" s="51"/>
      <c r="H10" s="49">
        <f t="shared" ref="H10:H27" si="1">E10+F10+G10</f>
        <v>0</v>
      </c>
      <c r="I10" s="51"/>
      <c r="J10" s="53">
        <v>325</v>
      </c>
    </row>
    <row r="11" spans="1:10" x14ac:dyDescent="0.35">
      <c r="A11" s="49" t="s">
        <v>437</v>
      </c>
      <c r="B11" s="50"/>
      <c r="E11">
        <f t="shared" si="0"/>
        <v>0</v>
      </c>
      <c r="F11" s="50"/>
      <c r="G11" s="51"/>
      <c r="H11" s="49">
        <f t="shared" si="1"/>
        <v>0</v>
      </c>
      <c r="I11" s="51"/>
      <c r="J11" s="53">
        <v>7</v>
      </c>
    </row>
    <row r="12" spans="1:10" x14ac:dyDescent="0.35">
      <c r="A12" s="49" t="s">
        <v>438</v>
      </c>
      <c r="B12" s="50"/>
      <c r="E12">
        <f t="shared" si="0"/>
        <v>0</v>
      </c>
      <c r="F12" s="50"/>
      <c r="G12" s="51"/>
      <c r="H12" s="49">
        <f t="shared" si="1"/>
        <v>0</v>
      </c>
      <c r="I12" s="51"/>
      <c r="J12" s="53">
        <v>52</v>
      </c>
    </row>
    <row r="13" spans="1:10" x14ac:dyDescent="0.35">
      <c r="A13" s="49" t="s">
        <v>439</v>
      </c>
      <c r="B13" s="50"/>
      <c r="E13">
        <f t="shared" si="0"/>
        <v>0</v>
      </c>
      <c r="F13" s="50"/>
      <c r="G13" s="51"/>
      <c r="H13" s="49">
        <f t="shared" si="1"/>
        <v>0</v>
      </c>
      <c r="I13" s="51"/>
      <c r="J13" s="49">
        <v>0</v>
      </c>
    </row>
    <row r="14" spans="1:10" x14ac:dyDescent="0.35">
      <c r="A14" s="49" t="s">
        <v>440</v>
      </c>
      <c r="B14" s="50"/>
      <c r="E14">
        <f t="shared" si="0"/>
        <v>0</v>
      </c>
      <c r="F14" s="50"/>
      <c r="G14" s="51"/>
      <c r="H14" s="49">
        <f t="shared" si="1"/>
        <v>0</v>
      </c>
      <c r="I14" s="51"/>
      <c r="J14" s="49">
        <v>235</v>
      </c>
    </row>
    <row r="15" spans="1:10" x14ac:dyDescent="0.35">
      <c r="A15" s="49" t="s">
        <v>441</v>
      </c>
      <c r="B15" s="50"/>
      <c r="E15">
        <f t="shared" si="0"/>
        <v>0</v>
      </c>
      <c r="F15" s="50"/>
      <c r="G15" s="51"/>
      <c r="H15" s="49">
        <f t="shared" si="1"/>
        <v>0</v>
      </c>
      <c r="I15" s="51"/>
      <c r="J15" s="49">
        <v>67</v>
      </c>
    </row>
    <row r="16" spans="1:10" x14ac:dyDescent="0.35">
      <c r="A16" s="49" t="s">
        <v>442</v>
      </c>
      <c r="B16" s="50"/>
      <c r="E16">
        <f t="shared" si="0"/>
        <v>0</v>
      </c>
      <c r="F16" s="50"/>
      <c r="G16" s="51"/>
      <c r="H16" s="49">
        <f t="shared" si="1"/>
        <v>0</v>
      </c>
      <c r="I16" s="51"/>
      <c r="J16" s="49">
        <v>94</v>
      </c>
    </row>
    <row r="17" spans="1:10" x14ac:dyDescent="0.35">
      <c r="A17" s="49" t="s">
        <v>443</v>
      </c>
      <c r="B17" s="50"/>
      <c r="E17">
        <f t="shared" si="0"/>
        <v>0</v>
      </c>
      <c r="F17" s="50"/>
      <c r="G17" s="51"/>
      <c r="H17" s="49">
        <f t="shared" si="1"/>
        <v>0</v>
      </c>
      <c r="I17" s="51"/>
      <c r="J17" s="49">
        <v>0</v>
      </c>
    </row>
    <row r="18" spans="1:10" x14ac:dyDescent="0.35">
      <c r="A18" s="49" t="s">
        <v>444</v>
      </c>
      <c r="B18" s="50"/>
      <c r="E18">
        <f t="shared" si="0"/>
        <v>0</v>
      </c>
      <c r="F18" s="50"/>
      <c r="G18" s="51"/>
      <c r="H18" s="49">
        <f>E18+F18+G18</f>
        <v>0</v>
      </c>
      <c r="I18" s="51"/>
      <c r="J18" s="49">
        <v>17</v>
      </c>
    </row>
    <row r="19" spans="1:10" x14ac:dyDescent="0.35">
      <c r="A19" s="49" t="s">
        <v>445</v>
      </c>
      <c r="B19" s="50"/>
      <c r="E19">
        <f t="shared" si="0"/>
        <v>0</v>
      </c>
      <c r="F19" s="50"/>
      <c r="G19" s="51"/>
      <c r="H19" s="49">
        <f t="shared" si="1"/>
        <v>0</v>
      </c>
      <c r="I19" s="51"/>
      <c r="J19" s="49">
        <v>137</v>
      </c>
    </row>
    <row r="20" spans="1:10" x14ac:dyDescent="0.35">
      <c r="A20" s="49" t="s">
        <v>446</v>
      </c>
      <c r="B20" s="50"/>
      <c r="E20">
        <f t="shared" si="0"/>
        <v>0</v>
      </c>
      <c r="F20" s="50"/>
      <c r="G20" s="51"/>
      <c r="H20" s="49">
        <f t="shared" si="1"/>
        <v>0</v>
      </c>
      <c r="I20" s="51"/>
      <c r="J20" s="49">
        <v>33</v>
      </c>
    </row>
    <row r="21" spans="1:10" x14ac:dyDescent="0.35">
      <c r="A21" s="49" t="s">
        <v>447</v>
      </c>
      <c r="B21" s="50"/>
      <c r="E21">
        <f t="shared" si="0"/>
        <v>0</v>
      </c>
      <c r="F21" s="50"/>
      <c r="G21" s="51"/>
      <c r="H21" s="49">
        <f t="shared" si="1"/>
        <v>0</v>
      </c>
      <c r="I21" s="51"/>
      <c r="J21" s="49">
        <v>31</v>
      </c>
    </row>
    <row r="22" spans="1:10" x14ac:dyDescent="0.35">
      <c r="A22" s="49" t="s">
        <v>448</v>
      </c>
      <c r="B22" s="50"/>
      <c r="E22">
        <f t="shared" si="0"/>
        <v>0</v>
      </c>
      <c r="F22" s="50"/>
      <c r="G22" s="51"/>
      <c r="H22" s="49">
        <f t="shared" si="1"/>
        <v>0</v>
      </c>
      <c r="I22" s="51"/>
      <c r="J22" s="49">
        <v>51</v>
      </c>
    </row>
    <row r="23" spans="1:10" x14ac:dyDescent="0.35">
      <c r="A23" s="49" t="s">
        <v>449</v>
      </c>
      <c r="B23" s="50"/>
      <c r="E23">
        <v>0</v>
      </c>
      <c r="F23" s="50"/>
      <c r="G23" s="51"/>
      <c r="H23" s="49">
        <v>0</v>
      </c>
      <c r="I23" s="51"/>
      <c r="J23" s="49">
        <v>10</v>
      </c>
    </row>
    <row r="24" spans="1:10" x14ac:dyDescent="0.35">
      <c r="A24" s="49" t="s">
        <v>450</v>
      </c>
      <c r="B24" s="50"/>
      <c r="E24">
        <f t="shared" si="0"/>
        <v>0</v>
      </c>
      <c r="F24" s="50"/>
      <c r="G24" s="51"/>
      <c r="H24" s="49">
        <f t="shared" si="1"/>
        <v>0</v>
      </c>
      <c r="I24" s="51"/>
      <c r="J24" s="49">
        <v>30</v>
      </c>
    </row>
    <row r="25" spans="1:10" x14ac:dyDescent="0.35">
      <c r="A25" s="49" t="s">
        <v>451</v>
      </c>
      <c r="B25" s="50"/>
      <c r="E25">
        <f t="shared" si="0"/>
        <v>0</v>
      </c>
      <c r="F25" s="50"/>
      <c r="G25" s="51"/>
      <c r="H25" s="49">
        <f t="shared" si="1"/>
        <v>0</v>
      </c>
      <c r="I25" s="51"/>
      <c r="J25" s="49">
        <v>207</v>
      </c>
    </row>
    <row r="26" spans="1:10" x14ac:dyDescent="0.35">
      <c r="A26" s="49" t="s">
        <v>452</v>
      </c>
      <c r="B26" s="50"/>
      <c r="E26">
        <f t="shared" si="0"/>
        <v>0</v>
      </c>
      <c r="F26" s="50"/>
      <c r="G26" s="51"/>
      <c r="H26" s="49">
        <f t="shared" si="1"/>
        <v>0</v>
      </c>
      <c r="I26" s="51"/>
      <c r="J26" s="49">
        <v>167</v>
      </c>
    </row>
    <row r="27" spans="1:10" ht="15" thickBot="1" x14ac:dyDescent="0.4">
      <c r="A27" s="49" t="s">
        <v>453</v>
      </c>
      <c r="B27" s="50"/>
      <c r="E27">
        <f t="shared" si="0"/>
        <v>0</v>
      </c>
      <c r="F27" s="50"/>
      <c r="G27" s="51"/>
      <c r="H27" s="49">
        <f t="shared" si="1"/>
        <v>0</v>
      </c>
      <c r="I27" s="51"/>
      <c r="J27" s="49">
        <v>118</v>
      </c>
    </row>
    <row r="28" spans="1:10" ht="15" thickBot="1" x14ac:dyDescent="0.4">
      <c r="A28" s="44" t="s">
        <v>454</v>
      </c>
      <c r="B28" s="45">
        <f t="shared" ref="B28:J28" si="2">SUM(B9:B27)</f>
        <v>0</v>
      </c>
      <c r="C28" s="46">
        <f t="shared" si="2"/>
        <v>0</v>
      </c>
      <c r="D28" s="46">
        <f t="shared" si="2"/>
        <v>0</v>
      </c>
      <c r="E28" s="46">
        <f t="shared" si="2"/>
        <v>0</v>
      </c>
      <c r="F28" s="45">
        <f t="shared" si="2"/>
        <v>0</v>
      </c>
      <c r="G28" s="47">
        <f t="shared" si="2"/>
        <v>0</v>
      </c>
      <c r="H28" s="44">
        <f t="shared" si="2"/>
        <v>0</v>
      </c>
      <c r="I28" s="47">
        <f t="shared" si="2"/>
        <v>0</v>
      </c>
      <c r="J28" s="44">
        <f t="shared" si="2"/>
        <v>1609</v>
      </c>
    </row>
    <row r="32" spans="1:10" x14ac:dyDescent="0.35">
      <c r="A32" t="s">
        <v>455</v>
      </c>
    </row>
    <row r="33" spans="1:3" x14ac:dyDescent="0.35">
      <c r="A33" s="39" t="s">
        <v>419</v>
      </c>
      <c r="B33" s="39"/>
    </row>
    <row r="34" spans="1:3" x14ac:dyDescent="0.35">
      <c r="A34" s="39" t="s">
        <v>456</v>
      </c>
      <c r="B34" s="39"/>
    </row>
    <row r="35" spans="1:3" ht="15" thickBot="1" x14ac:dyDescent="0.4"/>
    <row r="36" spans="1:3" ht="15" thickBot="1" x14ac:dyDescent="0.4">
      <c r="A36" s="54" t="s">
        <v>457</v>
      </c>
      <c r="B36" s="54" t="s">
        <v>458</v>
      </c>
      <c r="C36" s="54" t="s">
        <v>459</v>
      </c>
    </row>
    <row r="37" spans="1:3" x14ac:dyDescent="0.35">
      <c r="A37" s="55" t="s">
        <v>438</v>
      </c>
      <c r="B37" s="55" t="s">
        <v>460</v>
      </c>
      <c r="C37" s="56" t="s">
        <v>461</v>
      </c>
    </row>
    <row r="38" spans="1:3" x14ac:dyDescent="0.35">
      <c r="B38" t="s">
        <v>462</v>
      </c>
      <c r="C38" s="57" t="s">
        <v>461</v>
      </c>
    </row>
    <row r="39" spans="1:3" x14ac:dyDescent="0.35">
      <c r="B39" t="s">
        <v>463</v>
      </c>
      <c r="C39" s="57" t="s">
        <v>461</v>
      </c>
    </row>
    <row r="40" spans="1:3" x14ac:dyDescent="0.35">
      <c r="B40" t="s">
        <v>464</v>
      </c>
      <c r="C40" s="57" t="s">
        <v>461</v>
      </c>
    </row>
    <row r="41" spans="1:3" x14ac:dyDescent="0.35">
      <c r="B41" t="s">
        <v>465</v>
      </c>
      <c r="C41" s="57" t="s">
        <v>461</v>
      </c>
    </row>
    <row r="42" spans="1:3" x14ac:dyDescent="0.35">
      <c r="B42" t="s">
        <v>466</v>
      </c>
      <c r="C42" s="57" t="s">
        <v>461</v>
      </c>
    </row>
    <row r="43" spans="1:3" x14ac:dyDescent="0.35">
      <c r="B43" t="s">
        <v>467</v>
      </c>
      <c r="C43" s="57" t="s">
        <v>461</v>
      </c>
    </row>
    <row r="44" spans="1:3" x14ac:dyDescent="0.35">
      <c r="B44" t="s">
        <v>468</v>
      </c>
      <c r="C44" s="57" t="s">
        <v>461</v>
      </c>
    </row>
    <row r="45" spans="1:3" x14ac:dyDescent="0.35">
      <c r="B45" t="s">
        <v>469</v>
      </c>
      <c r="C45" s="57" t="s">
        <v>461</v>
      </c>
    </row>
    <row r="46" spans="1:3" x14ac:dyDescent="0.35">
      <c r="B46" t="s">
        <v>470</v>
      </c>
      <c r="C46" s="57" t="s">
        <v>461</v>
      </c>
    </row>
    <row r="47" spans="1:3" ht="15" thickBot="1" x14ac:dyDescent="0.4">
      <c r="A47" s="58"/>
      <c r="B47" s="58" t="s">
        <v>471</v>
      </c>
      <c r="C47" s="59" t="s">
        <v>461</v>
      </c>
    </row>
    <row r="48" spans="1:3" x14ac:dyDescent="0.35">
      <c r="A48" s="55" t="s">
        <v>441</v>
      </c>
      <c r="B48" s="55" t="s">
        <v>472</v>
      </c>
      <c r="C48" s="57" t="s">
        <v>461</v>
      </c>
    </row>
    <row r="49" spans="1:3" x14ac:dyDescent="0.35">
      <c r="B49" t="s">
        <v>473</v>
      </c>
      <c r="C49" s="57" t="s">
        <v>461</v>
      </c>
    </row>
    <row r="50" spans="1:3" x14ac:dyDescent="0.35">
      <c r="B50" t="s">
        <v>474</v>
      </c>
      <c r="C50" s="57" t="s">
        <v>461</v>
      </c>
    </row>
    <row r="51" spans="1:3" x14ac:dyDescent="0.35">
      <c r="B51" t="s">
        <v>475</v>
      </c>
      <c r="C51" s="57" t="s">
        <v>461</v>
      </c>
    </row>
    <row r="52" spans="1:3" x14ac:dyDescent="0.35">
      <c r="B52" t="s">
        <v>476</v>
      </c>
      <c r="C52" s="57" t="s">
        <v>461</v>
      </c>
    </row>
    <row r="53" spans="1:3" x14ac:dyDescent="0.35">
      <c r="B53" t="s">
        <v>477</v>
      </c>
      <c r="C53" s="57" t="s">
        <v>461</v>
      </c>
    </row>
    <row r="54" spans="1:3" x14ac:dyDescent="0.35">
      <c r="B54" t="s">
        <v>478</v>
      </c>
      <c r="C54" s="57" t="s">
        <v>461</v>
      </c>
    </row>
    <row r="55" spans="1:3" x14ac:dyDescent="0.35">
      <c r="B55" t="s">
        <v>479</v>
      </c>
      <c r="C55" s="57" t="s">
        <v>461</v>
      </c>
    </row>
    <row r="56" spans="1:3" x14ac:dyDescent="0.35">
      <c r="B56" t="s">
        <v>480</v>
      </c>
      <c r="C56" s="57" t="s">
        <v>461</v>
      </c>
    </row>
    <row r="57" spans="1:3" x14ac:dyDescent="0.35">
      <c r="B57" t="s">
        <v>481</v>
      </c>
      <c r="C57" s="57" t="s">
        <v>461</v>
      </c>
    </row>
    <row r="58" spans="1:3" ht="15" thickBot="1" x14ac:dyDescent="0.4">
      <c r="A58" s="58"/>
      <c r="B58" s="58" t="s">
        <v>482</v>
      </c>
      <c r="C58" s="59" t="s">
        <v>461</v>
      </c>
    </row>
    <row r="59" spans="1:3" x14ac:dyDescent="0.35">
      <c r="A59" s="55" t="s">
        <v>442</v>
      </c>
      <c r="B59" s="55" t="s">
        <v>483</v>
      </c>
      <c r="C59" s="57" t="s">
        <v>461</v>
      </c>
    </row>
    <row r="60" spans="1:3" x14ac:dyDescent="0.35">
      <c r="B60" t="s">
        <v>484</v>
      </c>
      <c r="C60" s="57" t="s">
        <v>461</v>
      </c>
    </row>
    <row r="61" spans="1:3" x14ac:dyDescent="0.35">
      <c r="B61" t="s">
        <v>485</v>
      </c>
      <c r="C61" s="57" t="s">
        <v>461</v>
      </c>
    </row>
    <row r="62" spans="1:3" x14ac:dyDescent="0.35">
      <c r="B62" t="s">
        <v>486</v>
      </c>
      <c r="C62" s="57" t="s">
        <v>461</v>
      </c>
    </row>
    <row r="63" spans="1:3" x14ac:dyDescent="0.35">
      <c r="B63" t="s">
        <v>487</v>
      </c>
      <c r="C63" s="57" t="s">
        <v>461</v>
      </c>
    </row>
    <row r="64" spans="1:3" x14ac:dyDescent="0.35">
      <c r="B64" t="s">
        <v>488</v>
      </c>
      <c r="C64" s="57" t="s">
        <v>461</v>
      </c>
    </row>
    <row r="65" spans="1:3" x14ac:dyDescent="0.35">
      <c r="B65" t="s">
        <v>489</v>
      </c>
      <c r="C65" s="57" t="s">
        <v>461</v>
      </c>
    </row>
    <row r="66" spans="1:3" x14ac:dyDescent="0.35">
      <c r="B66" t="s">
        <v>490</v>
      </c>
      <c r="C66" s="57" t="s">
        <v>461</v>
      </c>
    </row>
    <row r="67" spans="1:3" x14ac:dyDescent="0.35">
      <c r="B67" t="s">
        <v>475</v>
      </c>
      <c r="C67" s="57" t="s">
        <v>461</v>
      </c>
    </row>
    <row r="68" spans="1:3" x14ac:dyDescent="0.35">
      <c r="B68" t="s">
        <v>491</v>
      </c>
      <c r="C68" s="57" t="s">
        <v>461</v>
      </c>
    </row>
    <row r="69" spans="1:3" x14ac:dyDescent="0.35">
      <c r="B69" t="s">
        <v>492</v>
      </c>
      <c r="C69" s="57" t="s">
        <v>461</v>
      </c>
    </row>
    <row r="70" spans="1:3" x14ac:dyDescent="0.35">
      <c r="B70" t="s">
        <v>493</v>
      </c>
      <c r="C70" s="57" t="s">
        <v>461</v>
      </c>
    </row>
    <row r="71" spans="1:3" x14ac:dyDescent="0.35">
      <c r="B71" t="s">
        <v>494</v>
      </c>
      <c r="C71" s="57" t="s">
        <v>461</v>
      </c>
    </row>
    <row r="72" spans="1:3" x14ac:dyDescent="0.35">
      <c r="B72" t="s">
        <v>495</v>
      </c>
      <c r="C72" s="57" t="s">
        <v>461</v>
      </c>
    </row>
    <row r="73" spans="1:3" x14ac:dyDescent="0.35">
      <c r="B73" t="s">
        <v>496</v>
      </c>
      <c r="C73" s="57" t="s">
        <v>461</v>
      </c>
    </row>
    <row r="74" spans="1:3" x14ac:dyDescent="0.35">
      <c r="B74" t="s">
        <v>497</v>
      </c>
      <c r="C74" s="57" t="s">
        <v>461</v>
      </c>
    </row>
    <row r="75" spans="1:3" x14ac:dyDescent="0.35">
      <c r="B75" t="s">
        <v>498</v>
      </c>
      <c r="C75" s="57" t="s">
        <v>461</v>
      </c>
    </row>
    <row r="76" spans="1:3" x14ac:dyDescent="0.35">
      <c r="B76" t="s">
        <v>499</v>
      </c>
      <c r="C76" s="57" t="s">
        <v>461</v>
      </c>
    </row>
    <row r="77" spans="1:3" ht="15" thickBot="1" x14ac:dyDescent="0.4">
      <c r="A77" s="58"/>
      <c r="B77" s="58" t="s">
        <v>500</v>
      </c>
      <c r="C77" s="59" t="s">
        <v>461</v>
      </c>
    </row>
    <row r="78" spans="1:3" x14ac:dyDescent="0.35">
      <c r="A78" s="55" t="s">
        <v>449</v>
      </c>
      <c r="B78" s="55" t="s">
        <v>501</v>
      </c>
      <c r="C78" s="57" t="s">
        <v>461</v>
      </c>
    </row>
    <row r="79" spans="1:3" x14ac:dyDescent="0.35">
      <c r="B79" t="s">
        <v>502</v>
      </c>
      <c r="C79" s="57" t="s">
        <v>461</v>
      </c>
    </row>
    <row r="80" spans="1:3" x14ac:dyDescent="0.35">
      <c r="B80" t="s">
        <v>503</v>
      </c>
      <c r="C80" s="57" t="s">
        <v>461</v>
      </c>
    </row>
    <row r="81" spans="1:3" x14ac:dyDescent="0.35">
      <c r="B81" t="s">
        <v>504</v>
      </c>
      <c r="C81" s="57" t="s">
        <v>461</v>
      </c>
    </row>
    <row r="82" spans="1:3" x14ac:dyDescent="0.35">
      <c r="B82" t="s">
        <v>505</v>
      </c>
      <c r="C82" s="57" t="s">
        <v>461</v>
      </c>
    </row>
    <row r="83" spans="1:3" ht="15" thickBot="1" x14ac:dyDescent="0.4">
      <c r="A83" s="58"/>
      <c r="B83" s="58" t="s">
        <v>506</v>
      </c>
      <c r="C83" s="59" t="s">
        <v>461</v>
      </c>
    </row>
    <row r="84" spans="1:3" x14ac:dyDescent="0.35">
      <c r="A84" s="55" t="s">
        <v>450</v>
      </c>
      <c r="B84" s="55" t="s">
        <v>507</v>
      </c>
      <c r="C84" s="57" t="s">
        <v>461</v>
      </c>
    </row>
    <row r="85" spans="1:3" x14ac:dyDescent="0.35">
      <c r="B85" t="s">
        <v>508</v>
      </c>
      <c r="C85" s="57" t="s">
        <v>461</v>
      </c>
    </row>
    <row r="86" spans="1:3" x14ac:dyDescent="0.35">
      <c r="B86" t="s">
        <v>502</v>
      </c>
      <c r="C86" s="57" t="s">
        <v>461</v>
      </c>
    </row>
    <row r="87" spans="1:3" x14ac:dyDescent="0.35">
      <c r="B87" t="s">
        <v>509</v>
      </c>
      <c r="C87" s="57" t="s">
        <v>461</v>
      </c>
    </row>
    <row r="88" spans="1:3" x14ac:dyDescent="0.35">
      <c r="B88" t="s">
        <v>510</v>
      </c>
      <c r="C88" s="57" t="s">
        <v>461</v>
      </c>
    </row>
    <row r="89" spans="1:3" x14ac:dyDescent="0.35">
      <c r="B89" t="s">
        <v>511</v>
      </c>
      <c r="C89" s="57" t="s">
        <v>461</v>
      </c>
    </row>
    <row r="90" spans="1:3" x14ac:dyDescent="0.35">
      <c r="B90" t="s">
        <v>512</v>
      </c>
      <c r="C90" s="57" t="s">
        <v>461</v>
      </c>
    </row>
    <row r="91" spans="1:3" x14ac:dyDescent="0.35">
      <c r="B91" t="s">
        <v>513</v>
      </c>
      <c r="C91" s="57" t="s">
        <v>461</v>
      </c>
    </row>
    <row r="92" spans="1:3" ht="15" thickBot="1" x14ac:dyDescent="0.4">
      <c r="A92" s="58"/>
      <c r="B92" s="58" t="s">
        <v>514</v>
      </c>
      <c r="C92" s="59" t="s">
        <v>461</v>
      </c>
    </row>
    <row r="93" spans="1:3" x14ac:dyDescent="0.35">
      <c r="A93" s="55" t="s">
        <v>448</v>
      </c>
      <c r="B93" s="55" t="s">
        <v>515</v>
      </c>
      <c r="C93" s="57" t="s">
        <v>461</v>
      </c>
    </row>
    <row r="94" spans="1:3" x14ac:dyDescent="0.35">
      <c r="B94" t="s">
        <v>516</v>
      </c>
      <c r="C94" s="57" t="s">
        <v>461</v>
      </c>
    </row>
    <row r="95" spans="1:3" x14ac:dyDescent="0.35">
      <c r="B95" t="s">
        <v>517</v>
      </c>
      <c r="C95" s="57" t="s">
        <v>461</v>
      </c>
    </row>
    <row r="96" spans="1:3" x14ac:dyDescent="0.35">
      <c r="B96" t="s">
        <v>518</v>
      </c>
      <c r="C96" s="57" t="s">
        <v>461</v>
      </c>
    </row>
    <row r="97" spans="1:4" x14ac:dyDescent="0.35">
      <c r="B97" t="s">
        <v>519</v>
      </c>
      <c r="C97" s="57" t="s">
        <v>461</v>
      </c>
    </row>
    <row r="98" spans="1:4" x14ac:dyDescent="0.35">
      <c r="B98" t="s">
        <v>520</v>
      </c>
      <c r="C98" s="57" t="s">
        <v>461</v>
      </c>
    </row>
    <row r="99" spans="1:4" x14ac:dyDescent="0.35">
      <c r="B99" t="s">
        <v>521</v>
      </c>
      <c r="C99" s="57" t="s">
        <v>461</v>
      </c>
    </row>
    <row r="100" spans="1:4" ht="15" thickBot="1" x14ac:dyDescent="0.4">
      <c r="A100" s="58"/>
      <c r="B100" s="58" t="s">
        <v>522</v>
      </c>
      <c r="C100" s="59" t="s">
        <v>461</v>
      </c>
    </row>
    <row r="103" spans="1:4" x14ac:dyDescent="0.35">
      <c r="A103" t="s">
        <v>523</v>
      </c>
    </row>
    <row r="104" spans="1:4" ht="15" thickBot="1" x14ac:dyDescent="0.4"/>
    <row r="105" spans="1:4" ht="15" thickBot="1" x14ac:dyDescent="0.4">
      <c r="A105" s="54" t="s">
        <v>457</v>
      </c>
      <c r="B105" s="54" t="s">
        <v>458</v>
      </c>
      <c r="C105" s="54" t="s">
        <v>524</v>
      </c>
      <c r="D105" s="54" t="s">
        <v>525</v>
      </c>
    </row>
    <row r="106" spans="1:4" x14ac:dyDescent="0.35">
      <c r="A106" s="55" t="s">
        <v>441</v>
      </c>
      <c r="B106" s="55" t="s">
        <v>478</v>
      </c>
      <c r="C106" s="55">
        <v>1084</v>
      </c>
      <c r="D106" s="55">
        <v>16041691</v>
      </c>
    </row>
    <row r="107" spans="1:4" x14ac:dyDescent="0.35">
      <c r="B107" t="s">
        <v>482</v>
      </c>
      <c r="C107">
        <v>170</v>
      </c>
      <c r="D107">
        <v>21742195</v>
      </c>
    </row>
    <row r="108" spans="1:4" x14ac:dyDescent="0.35">
      <c r="B108" t="s">
        <v>477</v>
      </c>
      <c r="C108">
        <v>270</v>
      </c>
      <c r="D108">
        <v>1685000</v>
      </c>
    </row>
    <row r="109" spans="1:4" x14ac:dyDescent="0.35">
      <c r="B109" t="s">
        <v>526</v>
      </c>
      <c r="C109">
        <v>755</v>
      </c>
      <c r="D109">
        <v>12824700</v>
      </c>
    </row>
    <row r="110" spans="1:4" x14ac:dyDescent="0.35">
      <c r="B110" t="s">
        <v>527</v>
      </c>
      <c r="C110">
        <v>440</v>
      </c>
      <c r="D110">
        <v>9248735</v>
      </c>
    </row>
    <row r="111" spans="1:4" x14ac:dyDescent="0.35">
      <c r="B111" t="s">
        <v>475</v>
      </c>
      <c r="C111">
        <v>776</v>
      </c>
      <c r="D111">
        <v>17588630</v>
      </c>
    </row>
    <row r="112" spans="1:4" x14ac:dyDescent="0.35">
      <c r="B112" t="s">
        <v>528</v>
      </c>
      <c r="C112">
        <v>569</v>
      </c>
      <c r="D112">
        <v>10972064</v>
      </c>
    </row>
    <row r="113" spans="2:4" x14ac:dyDescent="0.35">
      <c r="B113" t="s">
        <v>529</v>
      </c>
      <c r="C113">
        <v>70</v>
      </c>
      <c r="D113">
        <v>7155119</v>
      </c>
    </row>
    <row r="114" spans="2:4" x14ac:dyDescent="0.35">
      <c r="B114" t="s">
        <v>530</v>
      </c>
      <c r="C114">
        <v>830</v>
      </c>
      <c r="D114">
        <v>19605921</v>
      </c>
    </row>
    <row r="115" spans="2:4" x14ac:dyDescent="0.35">
      <c r="B115" t="s">
        <v>481</v>
      </c>
      <c r="C115">
        <v>431</v>
      </c>
      <c r="D115">
        <v>18311230</v>
      </c>
    </row>
    <row r="116" spans="2:4" x14ac:dyDescent="0.35">
      <c r="B116" t="s">
        <v>531</v>
      </c>
      <c r="C116">
        <v>26</v>
      </c>
      <c r="D116">
        <v>5989707</v>
      </c>
    </row>
    <row r="117" spans="2:4" x14ac:dyDescent="0.35">
      <c r="B117" t="s">
        <v>532</v>
      </c>
      <c r="C117">
        <v>438</v>
      </c>
      <c r="D117">
        <v>4683087</v>
      </c>
    </row>
    <row r="118" spans="2:4" x14ac:dyDescent="0.35">
      <c r="B118" t="s">
        <v>533</v>
      </c>
      <c r="C118">
        <v>625</v>
      </c>
      <c r="D118">
        <v>11324872</v>
      </c>
    </row>
    <row r="119" spans="2:4" x14ac:dyDescent="0.35">
      <c r="B119" t="s">
        <v>534</v>
      </c>
      <c r="C119">
        <v>13</v>
      </c>
      <c r="D119">
        <v>6466833</v>
      </c>
    </row>
    <row r="120" spans="2:4" x14ac:dyDescent="0.35">
      <c r="B120" t="s">
        <v>535</v>
      </c>
      <c r="C120">
        <v>38</v>
      </c>
      <c r="D120">
        <v>13568819</v>
      </c>
    </row>
    <row r="121" spans="2:4" x14ac:dyDescent="0.35">
      <c r="B121" t="s">
        <v>536</v>
      </c>
      <c r="C121">
        <v>59</v>
      </c>
      <c r="D121">
        <v>10783386</v>
      </c>
    </row>
    <row r="122" spans="2:4" x14ac:dyDescent="0.35">
      <c r="B122" t="s">
        <v>479</v>
      </c>
      <c r="C122">
        <v>187</v>
      </c>
      <c r="D122">
        <v>8802470</v>
      </c>
    </row>
    <row r="123" spans="2:4" x14ac:dyDescent="0.35">
      <c r="B123" t="s">
        <v>474</v>
      </c>
      <c r="C123">
        <v>344</v>
      </c>
      <c r="D123">
        <v>10331142</v>
      </c>
    </row>
    <row r="124" spans="2:4" x14ac:dyDescent="0.35">
      <c r="B124" t="s">
        <v>537</v>
      </c>
      <c r="C124">
        <v>312</v>
      </c>
      <c r="D124">
        <v>31702270</v>
      </c>
    </row>
    <row r="125" spans="2:4" x14ac:dyDescent="0.35">
      <c r="B125" t="s">
        <v>480</v>
      </c>
      <c r="C125">
        <v>839</v>
      </c>
      <c r="D125">
        <v>12806354</v>
      </c>
    </row>
    <row r="126" spans="2:4" x14ac:dyDescent="0.35">
      <c r="B126" t="s">
        <v>538</v>
      </c>
      <c r="C126">
        <v>873</v>
      </c>
      <c r="D126">
        <v>4512086</v>
      </c>
    </row>
    <row r="127" spans="2:4" x14ac:dyDescent="0.35">
      <c r="B127" t="s">
        <v>539</v>
      </c>
      <c r="C127">
        <v>819</v>
      </c>
      <c r="D127">
        <v>18242169</v>
      </c>
    </row>
    <row r="128" spans="2:4" x14ac:dyDescent="0.35">
      <c r="B128" t="s">
        <v>540</v>
      </c>
      <c r="C128">
        <v>487</v>
      </c>
      <c r="D128">
        <v>12047115</v>
      </c>
    </row>
    <row r="129" spans="1:4" x14ac:dyDescent="0.35">
      <c r="B129" t="s">
        <v>472</v>
      </c>
      <c r="C129">
        <v>610</v>
      </c>
      <c r="D129">
        <v>17223470</v>
      </c>
    </row>
    <row r="130" spans="1:4" x14ac:dyDescent="0.35">
      <c r="B130" t="s">
        <v>541</v>
      </c>
      <c r="C130">
        <v>314</v>
      </c>
      <c r="D130">
        <v>4907150</v>
      </c>
    </row>
    <row r="131" spans="1:4" x14ac:dyDescent="0.35">
      <c r="B131" t="s">
        <v>542</v>
      </c>
      <c r="C131">
        <v>58</v>
      </c>
      <c r="D131">
        <v>668750</v>
      </c>
    </row>
    <row r="132" spans="1:4" x14ac:dyDescent="0.35">
      <c r="B132" t="s">
        <v>473</v>
      </c>
      <c r="C132">
        <v>198</v>
      </c>
      <c r="D132">
        <v>1494375</v>
      </c>
    </row>
    <row r="133" spans="1:4" x14ac:dyDescent="0.35">
      <c r="B133" t="s">
        <v>543</v>
      </c>
      <c r="C133">
        <v>289</v>
      </c>
      <c r="D133">
        <v>2054375</v>
      </c>
    </row>
    <row r="134" spans="1:4" x14ac:dyDescent="0.35">
      <c r="B134" t="s">
        <v>544</v>
      </c>
      <c r="C134">
        <v>654</v>
      </c>
      <c r="D134">
        <v>2740625</v>
      </c>
    </row>
    <row r="135" spans="1:4" x14ac:dyDescent="0.35">
      <c r="B135" t="s">
        <v>545</v>
      </c>
      <c r="C135">
        <v>348</v>
      </c>
      <c r="D135">
        <v>1075000</v>
      </c>
    </row>
    <row r="136" spans="1:4" x14ac:dyDescent="0.35">
      <c r="B136" t="s">
        <v>546</v>
      </c>
      <c r="C136">
        <v>388</v>
      </c>
      <c r="D136">
        <v>1745320</v>
      </c>
    </row>
    <row r="137" spans="1:4" x14ac:dyDescent="0.35">
      <c r="B137" t="s">
        <v>547</v>
      </c>
      <c r="C137">
        <v>150</v>
      </c>
      <c r="D137">
        <v>880000</v>
      </c>
    </row>
    <row r="138" spans="1:4" ht="15" thickBot="1" x14ac:dyDescent="0.4">
      <c r="A138" s="58"/>
      <c r="B138" s="58" t="s">
        <v>548</v>
      </c>
      <c r="C138" s="58">
        <v>1116</v>
      </c>
      <c r="D138" s="58">
        <v>9147691</v>
      </c>
    </row>
    <row r="139" spans="1:4" x14ac:dyDescent="0.35">
      <c r="A139" s="55" t="s">
        <v>450</v>
      </c>
      <c r="B139" s="55" t="s">
        <v>512</v>
      </c>
      <c r="C139" s="55">
        <v>1770</v>
      </c>
      <c r="D139" s="55">
        <v>11545181</v>
      </c>
    </row>
    <row r="140" spans="1:4" x14ac:dyDescent="0.35">
      <c r="B140" t="s">
        <v>549</v>
      </c>
      <c r="C140">
        <v>1038</v>
      </c>
      <c r="D140">
        <v>6161694</v>
      </c>
    </row>
    <row r="141" spans="1:4" x14ac:dyDescent="0.35">
      <c r="B141" t="s">
        <v>550</v>
      </c>
      <c r="C141">
        <v>1307</v>
      </c>
      <c r="D141">
        <v>10338464</v>
      </c>
    </row>
    <row r="142" spans="1:4" x14ac:dyDescent="0.35">
      <c r="B142" t="s">
        <v>508</v>
      </c>
      <c r="C142">
        <v>2072</v>
      </c>
      <c r="D142">
        <v>15941538</v>
      </c>
    </row>
    <row r="143" spans="1:4" x14ac:dyDescent="0.35">
      <c r="B143" t="s">
        <v>507</v>
      </c>
      <c r="C143">
        <v>1399</v>
      </c>
      <c r="D143">
        <v>7799457</v>
      </c>
    </row>
    <row r="144" spans="1:4" x14ac:dyDescent="0.35">
      <c r="B144" t="s">
        <v>513</v>
      </c>
      <c r="C144">
        <v>994</v>
      </c>
      <c r="D144">
        <v>9436197</v>
      </c>
    </row>
    <row r="145" spans="1:4" x14ac:dyDescent="0.35">
      <c r="B145" t="s">
        <v>551</v>
      </c>
      <c r="C145">
        <v>1527</v>
      </c>
      <c r="D145">
        <v>9988187</v>
      </c>
    </row>
    <row r="146" spans="1:4" x14ac:dyDescent="0.35">
      <c r="B146" t="s">
        <v>552</v>
      </c>
      <c r="C146">
        <v>1214</v>
      </c>
      <c r="D146">
        <v>6832399</v>
      </c>
    </row>
    <row r="147" spans="1:4" x14ac:dyDescent="0.35">
      <c r="B147" t="s">
        <v>553</v>
      </c>
      <c r="C147">
        <v>1034</v>
      </c>
      <c r="D147">
        <v>7331871</v>
      </c>
    </row>
    <row r="148" spans="1:4" x14ac:dyDescent="0.35">
      <c r="B148" t="s">
        <v>514</v>
      </c>
      <c r="C148">
        <v>504</v>
      </c>
      <c r="D148">
        <v>4423754</v>
      </c>
    </row>
    <row r="149" spans="1:4" x14ac:dyDescent="0.35">
      <c r="B149" t="s">
        <v>554</v>
      </c>
      <c r="C149">
        <v>380</v>
      </c>
      <c r="D149">
        <v>3748384</v>
      </c>
    </row>
    <row r="150" spans="1:4" x14ac:dyDescent="0.35">
      <c r="B150" t="s">
        <v>555</v>
      </c>
      <c r="C150">
        <v>872</v>
      </c>
      <c r="D150">
        <v>5262866</v>
      </c>
    </row>
    <row r="151" spans="1:4" x14ac:dyDescent="0.35">
      <c r="B151" t="s">
        <v>556</v>
      </c>
      <c r="C151">
        <v>289</v>
      </c>
      <c r="D151">
        <v>1483022</v>
      </c>
    </row>
    <row r="152" spans="1:4" x14ac:dyDescent="0.35">
      <c r="B152" t="s">
        <v>511</v>
      </c>
      <c r="C152">
        <v>291</v>
      </c>
      <c r="D152">
        <v>1060728</v>
      </c>
    </row>
    <row r="153" spans="1:4" ht="15" thickBot="1" x14ac:dyDescent="0.4">
      <c r="A153" s="58"/>
      <c r="B153" s="58" t="s">
        <v>509</v>
      </c>
      <c r="C153" s="58">
        <v>245</v>
      </c>
      <c r="D153" s="58">
        <v>4003409</v>
      </c>
    </row>
    <row r="154" spans="1:4" x14ac:dyDescent="0.35">
      <c r="A154" s="55" t="s">
        <v>449</v>
      </c>
      <c r="B154" s="55" t="s">
        <v>505</v>
      </c>
      <c r="C154" s="55">
        <v>279</v>
      </c>
      <c r="D154" s="55">
        <v>14185505</v>
      </c>
    </row>
    <row r="155" spans="1:4" x14ac:dyDescent="0.35">
      <c r="B155" t="s">
        <v>557</v>
      </c>
      <c r="C155">
        <v>2424</v>
      </c>
      <c r="D155">
        <v>62215335</v>
      </c>
    </row>
    <row r="156" spans="1:4" x14ac:dyDescent="0.35">
      <c r="B156" t="s">
        <v>506</v>
      </c>
      <c r="C156">
        <v>69</v>
      </c>
      <c r="D156">
        <v>7515630</v>
      </c>
    </row>
    <row r="157" spans="1:4" x14ac:dyDescent="0.35">
      <c r="B157" t="s">
        <v>558</v>
      </c>
      <c r="C157">
        <v>1130</v>
      </c>
      <c r="D157">
        <v>19889685</v>
      </c>
    </row>
    <row r="158" spans="1:4" x14ac:dyDescent="0.35">
      <c r="B158" t="s">
        <v>559</v>
      </c>
      <c r="C158">
        <v>1370</v>
      </c>
      <c r="D158">
        <v>8703946</v>
      </c>
    </row>
    <row r="159" spans="1:4" x14ac:dyDescent="0.35">
      <c r="B159" t="s">
        <v>503</v>
      </c>
      <c r="C159">
        <v>835</v>
      </c>
      <c r="D159">
        <v>23483867</v>
      </c>
    </row>
    <row r="160" spans="1:4" x14ac:dyDescent="0.35">
      <c r="B160" t="s">
        <v>560</v>
      </c>
      <c r="C160">
        <v>50</v>
      </c>
      <c r="D160">
        <v>992383</v>
      </c>
    </row>
    <row r="161" spans="1:4" x14ac:dyDescent="0.35">
      <c r="B161" t="s">
        <v>561</v>
      </c>
      <c r="C161">
        <v>378</v>
      </c>
      <c r="D161">
        <v>6822600</v>
      </c>
    </row>
    <row r="162" spans="1:4" x14ac:dyDescent="0.35">
      <c r="B162" t="s">
        <v>562</v>
      </c>
      <c r="C162">
        <v>186</v>
      </c>
      <c r="D162">
        <v>5385579</v>
      </c>
    </row>
    <row r="163" spans="1:4" x14ac:dyDescent="0.35">
      <c r="B163" t="s">
        <v>563</v>
      </c>
      <c r="C163">
        <v>273</v>
      </c>
      <c r="D163">
        <v>8943243</v>
      </c>
    </row>
    <row r="164" spans="1:4" x14ac:dyDescent="0.35">
      <c r="B164" t="s">
        <v>501</v>
      </c>
      <c r="C164">
        <v>244</v>
      </c>
      <c r="D164">
        <v>17507518</v>
      </c>
    </row>
    <row r="165" spans="1:4" x14ac:dyDescent="0.35">
      <c r="B165" t="s">
        <v>564</v>
      </c>
      <c r="C165">
        <v>1646</v>
      </c>
      <c r="D165">
        <v>36655235</v>
      </c>
    </row>
    <row r="166" spans="1:4" x14ac:dyDescent="0.35">
      <c r="B166" t="s">
        <v>565</v>
      </c>
      <c r="C166">
        <v>2101</v>
      </c>
      <c r="D166">
        <v>30471452</v>
      </c>
    </row>
    <row r="167" spans="1:4" x14ac:dyDescent="0.35">
      <c r="B167" t="s">
        <v>566</v>
      </c>
      <c r="C167">
        <v>7524</v>
      </c>
      <c r="D167">
        <v>125266073</v>
      </c>
    </row>
    <row r="168" spans="1:4" x14ac:dyDescent="0.35">
      <c r="B168" t="s">
        <v>567</v>
      </c>
      <c r="C168">
        <v>7245</v>
      </c>
      <c r="D168">
        <v>94210382</v>
      </c>
    </row>
    <row r="169" spans="1:4" ht="15" thickBot="1" x14ac:dyDescent="0.4">
      <c r="A169" s="58"/>
      <c r="B169" s="58" t="s">
        <v>568</v>
      </c>
      <c r="C169" s="58">
        <v>2168</v>
      </c>
      <c r="D169" s="58">
        <v>29316150</v>
      </c>
    </row>
    <row r="170" spans="1:4" x14ac:dyDescent="0.35">
      <c r="A170" s="55" t="s">
        <v>442</v>
      </c>
      <c r="B170" s="55" t="s">
        <v>484</v>
      </c>
      <c r="C170" s="55">
        <v>5437</v>
      </c>
      <c r="D170" s="55">
        <v>215436041</v>
      </c>
    </row>
    <row r="171" spans="1:4" x14ac:dyDescent="0.35">
      <c r="B171" t="s">
        <v>569</v>
      </c>
      <c r="C171">
        <v>1266</v>
      </c>
      <c r="D171">
        <v>6965926</v>
      </c>
    </row>
    <row r="172" spans="1:4" x14ac:dyDescent="0.35">
      <c r="B172" t="s">
        <v>570</v>
      </c>
      <c r="C172">
        <v>2589</v>
      </c>
      <c r="D172">
        <v>21589105</v>
      </c>
    </row>
    <row r="173" spans="1:4" x14ac:dyDescent="0.35">
      <c r="B173" t="s">
        <v>571</v>
      </c>
      <c r="C173">
        <v>1870</v>
      </c>
      <c r="D173">
        <v>29080144</v>
      </c>
    </row>
    <row r="174" spans="1:4" x14ac:dyDescent="0.35">
      <c r="B174" t="s">
        <v>572</v>
      </c>
      <c r="C174">
        <v>5243</v>
      </c>
      <c r="D174">
        <v>53444448</v>
      </c>
    </row>
    <row r="175" spans="1:4" x14ac:dyDescent="0.35">
      <c r="B175" t="s">
        <v>498</v>
      </c>
      <c r="C175">
        <v>8715</v>
      </c>
      <c r="D175">
        <v>104860440</v>
      </c>
    </row>
    <row r="176" spans="1:4" x14ac:dyDescent="0.35">
      <c r="B176" t="s">
        <v>573</v>
      </c>
      <c r="C176">
        <v>1203</v>
      </c>
      <c r="D176">
        <v>14073421</v>
      </c>
    </row>
    <row r="177" spans="2:4" x14ac:dyDescent="0.35">
      <c r="B177" t="s">
        <v>475</v>
      </c>
      <c r="C177">
        <v>4047</v>
      </c>
      <c r="D177">
        <v>68315082</v>
      </c>
    </row>
    <row r="178" spans="2:4" x14ac:dyDescent="0.35">
      <c r="B178" t="s">
        <v>574</v>
      </c>
      <c r="C178">
        <v>3361</v>
      </c>
      <c r="D178">
        <v>68229498</v>
      </c>
    </row>
    <row r="179" spans="2:4" x14ac:dyDescent="0.35">
      <c r="B179" t="s">
        <v>575</v>
      </c>
      <c r="C179">
        <v>1318</v>
      </c>
      <c r="D179">
        <v>15449823</v>
      </c>
    </row>
    <row r="180" spans="2:4" x14ac:dyDescent="0.35">
      <c r="B180" t="s">
        <v>576</v>
      </c>
      <c r="C180">
        <v>712</v>
      </c>
      <c r="D180">
        <v>13443954</v>
      </c>
    </row>
    <row r="181" spans="2:4" x14ac:dyDescent="0.35">
      <c r="B181" t="s">
        <v>577</v>
      </c>
      <c r="C181">
        <v>3335</v>
      </c>
      <c r="D181">
        <v>70968053</v>
      </c>
    </row>
    <row r="182" spans="2:4" x14ac:dyDescent="0.35">
      <c r="B182" t="s">
        <v>578</v>
      </c>
      <c r="C182">
        <v>1260</v>
      </c>
      <c r="D182">
        <v>20021414</v>
      </c>
    </row>
    <row r="183" spans="2:4" x14ac:dyDescent="0.35">
      <c r="B183" t="s">
        <v>579</v>
      </c>
      <c r="C183">
        <v>668</v>
      </c>
      <c r="D183">
        <v>5149257</v>
      </c>
    </row>
    <row r="184" spans="2:4" x14ac:dyDescent="0.35">
      <c r="B184" t="s">
        <v>580</v>
      </c>
      <c r="C184">
        <v>770</v>
      </c>
      <c r="D184">
        <v>8590901</v>
      </c>
    </row>
    <row r="185" spans="2:4" x14ac:dyDescent="0.35">
      <c r="B185" t="s">
        <v>581</v>
      </c>
      <c r="C185">
        <v>5181</v>
      </c>
      <c r="D185">
        <v>151718356</v>
      </c>
    </row>
    <row r="186" spans="2:4" x14ac:dyDescent="0.35">
      <c r="B186" t="s">
        <v>582</v>
      </c>
      <c r="C186">
        <v>1700</v>
      </c>
      <c r="D186">
        <v>12763750</v>
      </c>
    </row>
    <row r="187" spans="2:4" x14ac:dyDescent="0.35">
      <c r="B187" t="s">
        <v>494</v>
      </c>
      <c r="C187">
        <v>4336</v>
      </c>
      <c r="D187">
        <v>107826792</v>
      </c>
    </row>
    <row r="188" spans="2:4" x14ac:dyDescent="0.35">
      <c r="B188" t="s">
        <v>492</v>
      </c>
      <c r="C188">
        <v>3700</v>
      </c>
      <c r="D188">
        <v>63507367</v>
      </c>
    </row>
    <row r="189" spans="2:4" x14ac:dyDescent="0.35">
      <c r="B189" t="s">
        <v>488</v>
      </c>
      <c r="C189">
        <v>3356</v>
      </c>
      <c r="D189">
        <v>50906763</v>
      </c>
    </row>
    <row r="190" spans="2:4" x14ac:dyDescent="0.35">
      <c r="B190" t="s">
        <v>583</v>
      </c>
      <c r="C190">
        <v>118</v>
      </c>
      <c r="D190">
        <v>935220</v>
      </c>
    </row>
    <row r="191" spans="2:4" x14ac:dyDescent="0.35">
      <c r="B191" t="s">
        <v>496</v>
      </c>
      <c r="C191">
        <v>137</v>
      </c>
      <c r="D191">
        <v>7183085</v>
      </c>
    </row>
    <row r="192" spans="2:4" x14ac:dyDescent="0.35">
      <c r="B192" t="s">
        <v>486</v>
      </c>
      <c r="C192">
        <v>348</v>
      </c>
      <c r="D192">
        <v>36515309</v>
      </c>
    </row>
    <row r="193" spans="2:4" x14ac:dyDescent="0.35">
      <c r="B193" t="s">
        <v>584</v>
      </c>
      <c r="C193">
        <v>596</v>
      </c>
      <c r="D193">
        <v>44796672</v>
      </c>
    </row>
    <row r="194" spans="2:4" x14ac:dyDescent="0.35">
      <c r="B194" t="s">
        <v>497</v>
      </c>
      <c r="C194">
        <v>5003</v>
      </c>
      <c r="D194">
        <v>247777983</v>
      </c>
    </row>
    <row r="195" spans="2:4" x14ac:dyDescent="0.35">
      <c r="B195" t="s">
        <v>490</v>
      </c>
      <c r="C195">
        <v>1409</v>
      </c>
      <c r="D195">
        <v>86209769</v>
      </c>
    </row>
    <row r="196" spans="2:4" x14ac:dyDescent="0.35">
      <c r="B196" t="s">
        <v>585</v>
      </c>
      <c r="C196">
        <v>3290</v>
      </c>
      <c r="D196">
        <v>74827079</v>
      </c>
    </row>
    <row r="197" spans="2:4" x14ac:dyDescent="0.35">
      <c r="B197" t="s">
        <v>491</v>
      </c>
      <c r="C197">
        <v>1617</v>
      </c>
      <c r="D197">
        <v>55774089</v>
      </c>
    </row>
    <row r="198" spans="2:4" x14ac:dyDescent="0.35">
      <c r="B198" t="s">
        <v>586</v>
      </c>
      <c r="C198">
        <v>852</v>
      </c>
      <c r="D198">
        <v>5555029</v>
      </c>
    </row>
    <row r="199" spans="2:4" x14ac:dyDescent="0.35">
      <c r="B199" t="s">
        <v>587</v>
      </c>
      <c r="C199">
        <v>1496</v>
      </c>
      <c r="D199">
        <v>5719993</v>
      </c>
    </row>
    <row r="200" spans="2:4" x14ac:dyDescent="0.35">
      <c r="B200" t="s">
        <v>588</v>
      </c>
      <c r="C200">
        <v>2707</v>
      </c>
      <c r="D200">
        <v>20750275</v>
      </c>
    </row>
    <row r="201" spans="2:4" x14ac:dyDescent="0.35">
      <c r="B201" t="s">
        <v>495</v>
      </c>
      <c r="C201">
        <v>12</v>
      </c>
      <c r="D201">
        <v>10000</v>
      </c>
    </row>
    <row r="202" spans="2:4" x14ac:dyDescent="0.35">
      <c r="B202" t="s">
        <v>589</v>
      </c>
      <c r="C202">
        <v>54</v>
      </c>
      <c r="D202">
        <v>99375</v>
      </c>
    </row>
    <row r="203" spans="2:4" x14ac:dyDescent="0.35">
      <c r="B203" t="s">
        <v>487</v>
      </c>
      <c r="C203">
        <v>66</v>
      </c>
      <c r="D203">
        <v>216875</v>
      </c>
    </row>
    <row r="204" spans="2:4" x14ac:dyDescent="0.35">
      <c r="B204" t="s">
        <v>499</v>
      </c>
      <c r="C204">
        <v>495</v>
      </c>
      <c r="D204">
        <v>7258750</v>
      </c>
    </row>
    <row r="205" spans="2:4" x14ac:dyDescent="0.35">
      <c r="B205" t="s">
        <v>590</v>
      </c>
      <c r="C205">
        <v>1969</v>
      </c>
      <c r="D205">
        <v>29917700</v>
      </c>
    </row>
    <row r="206" spans="2:4" x14ac:dyDescent="0.35">
      <c r="B206" t="s">
        <v>489</v>
      </c>
      <c r="C206">
        <v>1046</v>
      </c>
      <c r="D206">
        <v>17064865</v>
      </c>
    </row>
    <row r="207" spans="2:4" x14ac:dyDescent="0.35">
      <c r="B207" t="s">
        <v>485</v>
      </c>
      <c r="C207">
        <v>134</v>
      </c>
      <c r="D207">
        <v>1170000</v>
      </c>
    </row>
    <row r="208" spans="2:4" x14ac:dyDescent="0.35">
      <c r="B208" t="s">
        <v>500</v>
      </c>
      <c r="C208">
        <v>373</v>
      </c>
      <c r="D208">
        <v>2790180</v>
      </c>
    </row>
    <row r="209" spans="1:4" x14ac:dyDescent="0.35">
      <c r="B209" t="s">
        <v>591</v>
      </c>
      <c r="C209">
        <v>385</v>
      </c>
      <c r="D209">
        <v>4411444</v>
      </c>
    </row>
    <row r="210" spans="1:4" x14ac:dyDescent="0.35">
      <c r="B210" t="s">
        <v>483</v>
      </c>
      <c r="C210">
        <v>24</v>
      </c>
      <c r="D210">
        <v>250000</v>
      </c>
    </row>
    <row r="211" spans="1:4" ht="15" thickBot="1" x14ac:dyDescent="0.4">
      <c r="A211" s="58"/>
      <c r="B211" s="58" t="s">
        <v>493</v>
      </c>
      <c r="C211" s="58">
        <v>105</v>
      </c>
      <c r="D211" s="58">
        <v>377500</v>
      </c>
    </row>
    <row r="212" spans="1:4" x14ac:dyDescent="0.35">
      <c r="A212" s="55" t="s">
        <v>448</v>
      </c>
      <c r="B212" s="55" t="s">
        <v>516</v>
      </c>
      <c r="C212" s="55">
        <v>2273</v>
      </c>
      <c r="D212" s="55">
        <v>13684692</v>
      </c>
    </row>
    <row r="213" spans="1:4" x14ac:dyDescent="0.35">
      <c r="B213" t="s">
        <v>522</v>
      </c>
      <c r="C213">
        <v>272</v>
      </c>
      <c r="D213">
        <v>291250</v>
      </c>
    </row>
    <row r="214" spans="1:4" x14ac:dyDescent="0.35">
      <c r="B214" t="s">
        <v>592</v>
      </c>
      <c r="C214">
        <v>789</v>
      </c>
      <c r="D214">
        <v>8188633</v>
      </c>
    </row>
    <row r="215" spans="1:4" x14ac:dyDescent="0.35">
      <c r="B215" t="s">
        <v>593</v>
      </c>
      <c r="C215">
        <v>343</v>
      </c>
      <c r="D215">
        <v>2554920</v>
      </c>
    </row>
    <row r="216" spans="1:4" x14ac:dyDescent="0.35">
      <c r="B216" t="s">
        <v>594</v>
      </c>
      <c r="C216">
        <v>596</v>
      </c>
      <c r="D216">
        <v>4439265</v>
      </c>
    </row>
    <row r="217" spans="1:4" x14ac:dyDescent="0.35">
      <c r="B217" t="s">
        <v>595</v>
      </c>
      <c r="C217">
        <v>2240</v>
      </c>
      <c r="D217">
        <v>8115573</v>
      </c>
    </row>
    <row r="218" spans="1:4" x14ac:dyDescent="0.35">
      <c r="B218" t="s">
        <v>596</v>
      </c>
      <c r="C218">
        <v>295</v>
      </c>
      <c r="D218">
        <v>2722463</v>
      </c>
    </row>
    <row r="219" spans="1:4" x14ac:dyDescent="0.35">
      <c r="B219" t="s">
        <v>597</v>
      </c>
      <c r="C219">
        <v>2</v>
      </c>
      <c r="D219">
        <v>2500</v>
      </c>
    </row>
    <row r="220" spans="1:4" x14ac:dyDescent="0.35">
      <c r="B220" t="s">
        <v>598</v>
      </c>
      <c r="C220">
        <v>431</v>
      </c>
      <c r="D220">
        <v>2962254</v>
      </c>
    </row>
    <row r="221" spans="1:4" x14ac:dyDescent="0.35">
      <c r="B221" t="s">
        <v>599</v>
      </c>
      <c r="C221">
        <v>13</v>
      </c>
      <c r="D221">
        <v>19375</v>
      </c>
    </row>
    <row r="222" spans="1:4" x14ac:dyDescent="0.35">
      <c r="B222" t="s">
        <v>600</v>
      </c>
      <c r="C222">
        <v>35</v>
      </c>
      <c r="D222">
        <v>357024</v>
      </c>
    </row>
    <row r="223" spans="1:4" x14ac:dyDescent="0.35">
      <c r="B223" t="s">
        <v>601</v>
      </c>
      <c r="C223">
        <v>1543</v>
      </c>
      <c r="D223">
        <v>5433451</v>
      </c>
    </row>
    <row r="224" spans="1:4" x14ac:dyDescent="0.35">
      <c r="B224" t="s">
        <v>602</v>
      </c>
      <c r="C224">
        <v>2725</v>
      </c>
      <c r="D224">
        <v>13785566</v>
      </c>
    </row>
    <row r="225" spans="1:4" x14ac:dyDescent="0.35">
      <c r="B225" t="s">
        <v>603</v>
      </c>
      <c r="C225">
        <v>359</v>
      </c>
      <c r="D225">
        <v>1344546</v>
      </c>
    </row>
    <row r="226" spans="1:4" x14ac:dyDescent="0.35">
      <c r="B226" t="s">
        <v>604</v>
      </c>
      <c r="C226">
        <v>77</v>
      </c>
      <c r="D226">
        <v>475000</v>
      </c>
    </row>
    <row r="227" spans="1:4" x14ac:dyDescent="0.35">
      <c r="B227" t="s">
        <v>605</v>
      </c>
      <c r="C227">
        <v>405</v>
      </c>
      <c r="D227">
        <v>897011</v>
      </c>
    </row>
    <row r="228" spans="1:4" x14ac:dyDescent="0.35">
      <c r="B228" t="s">
        <v>515</v>
      </c>
      <c r="C228">
        <v>129</v>
      </c>
      <c r="D228">
        <v>156875</v>
      </c>
    </row>
    <row r="229" spans="1:4" x14ac:dyDescent="0.35">
      <c r="B229" t="s">
        <v>606</v>
      </c>
      <c r="C229">
        <v>122</v>
      </c>
      <c r="D229">
        <v>248125</v>
      </c>
    </row>
    <row r="230" spans="1:4" x14ac:dyDescent="0.35">
      <c r="B230" t="s">
        <v>607</v>
      </c>
      <c r="C230">
        <v>312</v>
      </c>
      <c r="D230">
        <v>465000</v>
      </c>
    </row>
    <row r="231" spans="1:4" x14ac:dyDescent="0.35">
      <c r="B231" t="s">
        <v>608</v>
      </c>
      <c r="C231">
        <v>128</v>
      </c>
      <c r="D231">
        <v>99610</v>
      </c>
    </row>
    <row r="232" spans="1:4" x14ac:dyDescent="0.35">
      <c r="B232" t="s">
        <v>520</v>
      </c>
      <c r="C232">
        <v>19</v>
      </c>
      <c r="D232">
        <v>23750</v>
      </c>
    </row>
    <row r="233" spans="1:4" x14ac:dyDescent="0.35">
      <c r="B233" t="s">
        <v>518</v>
      </c>
      <c r="C233">
        <v>52</v>
      </c>
      <c r="D233">
        <v>67891</v>
      </c>
    </row>
    <row r="234" spans="1:4" ht="15" thickBot="1" x14ac:dyDescent="0.4">
      <c r="A234" s="58"/>
      <c r="B234" s="58" t="s">
        <v>517</v>
      </c>
      <c r="C234" s="58">
        <v>16</v>
      </c>
      <c r="D234" s="58">
        <v>21875</v>
      </c>
    </row>
    <row r="235" spans="1:4" x14ac:dyDescent="0.35">
      <c r="A235" s="55" t="s">
        <v>438</v>
      </c>
      <c r="B235" s="55" t="s">
        <v>609</v>
      </c>
      <c r="C235" s="55">
        <v>41</v>
      </c>
      <c r="D235" s="55">
        <v>98125</v>
      </c>
    </row>
    <row r="236" spans="1:4" x14ac:dyDescent="0.35">
      <c r="B236" t="s">
        <v>467</v>
      </c>
      <c r="C236">
        <v>7</v>
      </c>
      <c r="D236">
        <v>6250</v>
      </c>
    </row>
    <row r="237" spans="1:4" x14ac:dyDescent="0.35">
      <c r="B237" t="s">
        <v>468</v>
      </c>
      <c r="C237">
        <v>83</v>
      </c>
      <c r="D237">
        <v>370000</v>
      </c>
    </row>
    <row r="238" spans="1:4" x14ac:dyDescent="0.35">
      <c r="B238" t="s">
        <v>469</v>
      </c>
      <c r="C238">
        <v>501</v>
      </c>
      <c r="D238">
        <v>5266875</v>
      </c>
    </row>
    <row r="239" spans="1:4" x14ac:dyDescent="0.35">
      <c r="B239" t="s">
        <v>465</v>
      </c>
      <c r="C239">
        <v>325</v>
      </c>
      <c r="D239">
        <v>1385000</v>
      </c>
    </row>
    <row r="240" spans="1:4" ht="15" thickBot="1" x14ac:dyDescent="0.4">
      <c r="A240" s="58"/>
      <c r="B240" s="58" t="s">
        <v>470</v>
      </c>
      <c r="C240" s="58">
        <v>473</v>
      </c>
      <c r="D240" s="58">
        <v>1182741</v>
      </c>
    </row>
  </sheetData>
  <mergeCells count="5">
    <mergeCell ref="B7:E7"/>
    <mergeCell ref="F7:G7"/>
    <mergeCell ref="H7:H8"/>
    <mergeCell ref="I7:I8"/>
    <mergeCell ref="J7:J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6"/>
  <sheetViews>
    <sheetView workbookViewId="0"/>
  </sheetViews>
  <sheetFormatPr defaultRowHeight="14.5" x14ac:dyDescent="0.35"/>
  <sheetData>
    <row r="1" spans="1:18" x14ac:dyDescent="0.35">
      <c r="A1" t="s">
        <v>610</v>
      </c>
    </row>
    <row r="2" spans="1:18" x14ac:dyDescent="0.35">
      <c r="A2" t="s">
        <v>611</v>
      </c>
    </row>
    <row r="3" spans="1:18" x14ac:dyDescent="0.35">
      <c r="A3" t="s">
        <v>612</v>
      </c>
    </row>
    <row r="4" spans="1:18" x14ac:dyDescent="0.35">
      <c r="A4" t="s">
        <v>613</v>
      </c>
    </row>
    <row r="5" spans="1:18" x14ac:dyDescent="0.35">
      <c r="A5" t="s">
        <v>614</v>
      </c>
    </row>
    <row r="6" spans="1:18" x14ac:dyDescent="0.35">
      <c r="A6" t="s">
        <v>615</v>
      </c>
    </row>
    <row r="7" spans="1:18" x14ac:dyDescent="0.35">
      <c r="A7" t="s">
        <v>616</v>
      </c>
    </row>
    <row r="8" spans="1:18" x14ac:dyDescent="0.35">
      <c r="A8" t="s">
        <v>617</v>
      </c>
    </row>
    <row r="9" spans="1:18" x14ac:dyDescent="0.35">
      <c r="A9" t="s">
        <v>618</v>
      </c>
    </row>
    <row r="10" spans="1:18" x14ac:dyDescent="0.35">
      <c r="A10" t="s">
        <v>619</v>
      </c>
    </row>
    <row r="11" spans="1:18" x14ac:dyDescent="0.35">
      <c r="A11" s="37" t="s">
        <v>620</v>
      </c>
    </row>
    <row r="12" spans="1:18" x14ac:dyDescent="0.35">
      <c r="A12" t="s">
        <v>621</v>
      </c>
    </row>
    <row r="13" spans="1:18" x14ac:dyDescent="0.35">
      <c r="A13" t="s">
        <v>622</v>
      </c>
      <c r="B13" s="36"/>
      <c r="C13" s="36"/>
      <c r="D13" s="36"/>
      <c r="E13" s="36"/>
      <c r="F13" s="36"/>
      <c r="G13" s="36"/>
      <c r="H13" s="36"/>
      <c r="I13" s="36"/>
      <c r="J13" s="36"/>
      <c r="K13" s="36"/>
      <c r="L13" s="36"/>
      <c r="M13" s="36"/>
      <c r="N13" s="36"/>
      <c r="O13" s="36"/>
      <c r="P13" s="36"/>
      <c r="Q13" s="36"/>
      <c r="R13" s="36"/>
    </row>
    <row r="14" spans="1:18" x14ac:dyDescent="0.35">
      <c r="A14" s="37" t="s">
        <v>623</v>
      </c>
    </row>
    <row r="15" spans="1:18" x14ac:dyDescent="0.35">
      <c r="A15" s="37" t="s">
        <v>624</v>
      </c>
    </row>
    <row r="16" spans="1:18" x14ac:dyDescent="0.35">
      <c r="A16" t="s">
        <v>625</v>
      </c>
    </row>
    <row r="17" spans="1:1" x14ac:dyDescent="0.35">
      <c r="A17" s="37" t="s">
        <v>626</v>
      </c>
    </row>
    <row r="18" spans="1:1" x14ac:dyDescent="0.35">
      <c r="A18" t="s">
        <v>627</v>
      </c>
    </row>
    <row r="19" spans="1:1" x14ac:dyDescent="0.35">
      <c r="A19" t="s">
        <v>628</v>
      </c>
    </row>
    <row r="20" spans="1:1" x14ac:dyDescent="0.35">
      <c r="A20" t="s">
        <v>629</v>
      </c>
    </row>
    <row r="21" spans="1:1" x14ac:dyDescent="0.35">
      <c r="A21" t="s">
        <v>630</v>
      </c>
    </row>
    <row r="22" spans="1:1" x14ac:dyDescent="0.35">
      <c r="A22" t="s">
        <v>631</v>
      </c>
    </row>
    <row r="23" spans="1:1" x14ac:dyDescent="0.35">
      <c r="A23" t="s">
        <v>632</v>
      </c>
    </row>
    <row r="24" spans="1:1" x14ac:dyDescent="0.35">
      <c r="A24" t="s">
        <v>633</v>
      </c>
    </row>
    <row r="25" spans="1:1" x14ac:dyDescent="0.35">
      <c r="A25" t="s">
        <v>634</v>
      </c>
    </row>
    <row r="26" spans="1:1" x14ac:dyDescent="0.35">
      <c r="A26" t="s">
        <v>635</v>
      </c>
    </row>
    <row r="27" spans="1:1" x14ac:dyDescent="0.35">
      <c r="A27" t="s">
        <v>636</v>
      </c>
    </row>
    <row r="28" spans="1:1" x14ac:dyDescent="0.35">
      <c r="A28" t="s">
        <v>637</v>
      </c>
    </row>
    <row r="29" spans="1:1" x14ac:dyDescent="0.35">
      <c r="A29" t="s">
        <v>638</v>
      </c>
    </row>
    <row r="30" spans="1:1" x14ac:dyDescent="0.35">
      <c r="A30" s="38" t="s">
        <v>639</v>
      </c>
    </row>
    <row r="31" spans="1:1" x14ac:dyDescent="0.35">
      <c r="A31" s="38" t="s">
        <v>640</v>
      </c>
    </row>
    <row r="32" spans="1:1" x14ac:dyDescent="0.35">
      <c r="A32" t="s">
        <v>641</v>
      </c>
    </row>
    <row r="33" spans="1:1" x14ac:dyDescent="0.35">
      <c r="A33" t="s">
        <v>642</v>
      </c>
    </row>
    <row r="34" spans="1:1" x14ac:dyDescent="0.35">
      <c r="A34" t="s">
        <v>643</v>
      </c>
    </row>
    <row r="35" spans="1:1" x14ac:dyDescent="0.35">
      <c r="A35" t="s">
        <v>644</v>
      </c>
    </row>
    <row r="36" spans="1:1" x14ac:dyDescent="0.35">
      <c r="A36" t="s">
        <v>645</v>
      </c>
    </row>
  </sheetData>
  <sortState xmlns:xlrd2="http://schemas.microsoft.com/office/spreadsheetml/2017/richdata2" ref="A1:A36">
    <sortCondition ref="A1:A36"/>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6B5F3B6BA7C949803739001C87921C" ma:contentTypeVersion="12" ma:contentTypeDescription="Create a new document." ma:contentTypeScope="" ma:versionID="7c0785a726700ab1cc01192a8156464d">
  <xsd:schema xmlns:xsd="http://www.w3.org/2001/XMLSchema" xmlns:xs="http://www.w3.org/2001/XMLSchema" xmlns:p="http://schemas.microsoft.com/office/2006/metadata/properties" xmlns:ns2="712a6188-99ea-4974-a1ea-5dd1485f34c6" xmlns:ns3="34400138-a2a5-4576-a196-97f42fe91951" targetNamespace="http://schemas.microsoft.com/office/2006/metadata/properties" ma:root="true" ma:fieldsID="8e4c28078f9711ae9ecd63b4a6933856" ns2:_="" ns3:_="">
    <xsd:import namespace="712a6188-99ea-4974-a1ea-5dd1485f34c6"/>
    <xsd:import namespace="34400138-a2a5-4576-a196-97f42fe9195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2a6188-99ea-4974-a1ea-5dd1485f34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400138-a2a5-4576-a196-97f42fe9195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4A9D36-4174-4B98-9B56-16E026A693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2a6188-99ea-4974-a1ea-5dd1485f34c6"/>
    <ds:schemaRef ds:uri="34400138-a2a5-4576-a196-97f42fe919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9A3FD2-8920-4796-9C96-A0DD9F5741BF}">
  <ds:schemaRefs>
    <ds:schemaRef ds:uri="http://schemas.microsoft.com/sharepoint/v3/contenttype/forms"/>
  </ds:schemaRefs>
</ds:datastoreItem>
</file>

<file path=customXml/itemProps3.xml><?xml version="1.0" encoding="utf-8"?>
<ds:datastoreItem xmlns:ds="http://schemas.openxmlformats.org/officeDocument/2006/customXml" ds:itemID="{99F0F1A4-39CB-4451-84C1-0A9319BA731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Generell input</vt:lpstr>
      <vt:lpstr>Tiltaksanalyse</vt:lpstr>
      <vt:lpstr>Effektanalyse</vt:lpstr>
      <vt:lpstr>GIS-tabeller</vt:lpstr>
      <vt:lpstr>Referanser</vt:lpstr>
      <vt:lpstr>Referanser!_Hlk20760153</vt:lpstr>
      <vt:lpstr>Referanser!_Hlk525296563</vt:lpstr>
    </vt:vector>
  </TitlesOfParts>
  <Manager/>
  <Company>NINA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Magni Olsen Kyrkjeeide</dc:creator>
  <cp:keywords/>
  <dc:description/>
  <cp:lastModifiedBy>Frode Thomassen Singsaas</cp:lastModifiedBy>
  <cp:revision/>
  <dcterms:created xsi:type="dcterms:W3CDTF">2018-04-16T18:56:07Z</dcterms:created>
  <dcterms:modified xsi:type="dcterms:W3CDTF">2022-06-21T12:46:37Z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0x010100506B5F3B6BA7C949803739001C87921C</vt:lpwstr>
  </property>
</Properties>
</file>