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437" documentId="13_ncr:1_{3F4C5A3A-641B-4A56-BCB2-00D4225C9A42}" xr6:coauthVersionLast="47" xr6:coauthVersionMax="47" xr10:uidLastSave="{F701F0E1-7EC2-496E-BFF7-895248E546ED}"/>
  <bookViews>
    <workbookView xWindow="0" yWindow="5076" windowWidth="17280" windowHeight="8820" xr2:uid="{00000000-000D-0000-FFFF-FFFF00000000}"/>
  </bookViews>
  <sheets>
    <sheet name="Generell input" sheetId="1" r:id="rId1"/>
    <sheet name="Tiltaksanalyse" sheetId="5" r:id="rId2"/>
    <sheet name="Effektanalyse" sheetId="7" r:id="rId3"/>
    <sheet name="GIS-tabeller" sheetId="3" r:id="rId4"/>
    <sheet name="Referanser" sheetId="4" r:id="rId5"/>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5" l="1"/>
  <c r="G27" i="5"/>
  <c r="F28" i="5"/>
  <c r="F27" i="5"/>
  <c r="I63" i="3" l="1"/>
  <c r="I62" i="3"/>
  <c r="I61" i="3"/>
  <c r="B59" i="3"/>
  <c r="H59" i="3" l="1"/>
  <c r="F59" i="3"/>
  <c r="D59" i="3"/>
  <c r="C59" i="3"/>
  <c r="G58" i="3"/>
  <c r="G57" i="3"/>
  <c r="G56" i="3"/>
  <c r="G55" i="3"/>
  <c r="G54" i="3"/>
  <c r="G53" i="3"/>
  <c r="G52" i="3"/>
  <c r="G51" i="3"/>
  <c r="G50" i="3"/>
  <c r="G49" i="3"/>
  <c r="G48" i="3"/>
  <c r="G47" i="3"/>
  <c r="G46" i="3"/>
  <c r="G45" i="3"/>
  <c r="G44" i="3"/>
  <c r="G43" i="3"/>
  <c r="E59" i="3"/>
  <c r="G41" i="3"/>
  <c r="J28" i="3"/>
  <c r="I28" i="3"/>
  <c r="H28" i="3"/>
  <c r="F28" i="3"/>
  <c r="E28" i="3"/>
  <c r="D28" i="3"/>
  <c r="C28" i="3"/>
  <c r="B28" i="3"/>
  <c r="E27" i="3"/>
  <c r="G27" i="3" s="1"/>
  <c r="E26" i="3"/>
  <c r="G26" i="3" s="1"/>
  <c r="G25" i="3"/>
  <c r="E25" i="3"/>
  <c r="E24" i="3"/>
  <c r="G24" i="3" s="1"/>
  <c r="E23" i="3"/>
  <c r="G23" i="3" s="1"/>
  <c r="E22" i="3"/>
  <c r="G22" i="3" s="1"/>
  <c r="G21" i="3"/>
  <c r="E21" i="3"/>
  <c r="E20" i="3"/>
  <c r="G20" i="3" s="1"/>
  <c r="E19" i="3"/>
  <c r="G19" i="3" s="1"/>
  <c r="E18" i="3"/>
  <c r="G18" i="3" s="1"/>
  <c r="G17" i="3"/>
  <c r="E17" i="3"/>
  <c r="E16" i="3"/>
  <c r="G16" i="3" s="1"/>
  <c r="E15" i="3"/>
  <c r="G15" i="3" s="1"/>
  <c r="E14" i="3"/>
  <c r="G14" i="3" s="1"/>
  <c r="G13" i="3"/>
  <c r="E13" i="3"/>
  <c r="E12" i="3"/>
  <c r="G12" i="3" s="1"/>
  <c r="E11" i="3"/>
  <c r="G11" i="3" s="1"/>
  <c r="E10" i="3"/>
  <c r="G10" i="3" s="1"/>
  <c r="G59" i="3" l="1"/>
  <c r="G28" i="3"/>
  <c r="G42" i="3"/>
  <c r="J8" i="5"/>
  <c r="J7" i="5"/>
  <c r="I7" i="5"/>
  <c r="J6" i="5"/>
  <c r="I6"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<sst xmlns="http://schemas.openxmlformats.org/spreadsheetml/2006/main" count="1230" uniqueCount="628">
  <si>
    <t>Tid for vurdering</t>
  </si>
  <si>
    <t>Norsk navn</t>
  </si>
  <si>
    <t>Fyll inn</t>
  </si>
  <si>
    <t>Fritekst ekspert</t>
  </si>
  <si>
    <t>Tiltak</t>
  </si>
  <si>
    <t>Kostnad</t>
  </si>
  <si>
    <t>Tittel</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</si>
  <si>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</si>
  <si>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</si>
  <si>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</si>
  <si>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</si>
  <si>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</si>
  <si>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</si>
  <si>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</si>
  <si>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</si>
  <si>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</si>
  <si>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</si>
  <si>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</si>
  <si>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</si>
  <si>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</si>
  <si>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</si>
  <si>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</si>
  <si>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CR; EN; VU; NT</t>
  </si>
  <si>
    <t>kritisk truet; sterkt truet; sårbar; nær truet</t>
  </si>
  <si>
    <t>Kunnskapshull/Usikkerhet</t>
  </si>
  <si>
    <t>Elektronisk tabell Trua natur - naturtyper</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</si>
  <si>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</si>
  <si>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</si>
  <si>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</si>
  <si>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</si>
  <si>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Tid for rødlistevurdering</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</si>
  <si>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</si>
  <si>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</si>
  <si>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</si>
  <si>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</si>
  <si>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</si>
  <si>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</si>
  <si>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</si>
  <si>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</si>
  <si>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</si>
  <si>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</si>
  <si>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</si>
  <si>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</si>
  <si>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</si>
  <si>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</si>
  <si>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</si>
  <si>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</si>
  <si>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</si>
  <si>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</si>
  <si>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</si>
  <si>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</si>
  <si>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</si>
  <si>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</si>
  <si>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</si>
  <si>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Beskrives med ord</t>
  </si>
  <si>
    <t xml:space="preserve">Kolonne I i Naturtyper rødlisteinformasjon. Suppler med fritekst basert på vurderingene i de to raden over. </t>
  </si>
  <si>
    <t>Maks 3 setninger som beskriver naturtypen</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</si>
  <si>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</si>
  <si>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</si>
  <si>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</si>
  <si>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</si>
  <si>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</si>
  <si>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</si>
  <si>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</si>
  <si>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</si>
  <si>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</si>
  <si>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</si>
  <si>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</si>
  <si>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</si>
  <si>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</si>
  <si>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</si>
  <si>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</si>
  <si>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</si>
  <si>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</si>
  <si>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</si>
  <si>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</si>
  <si>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Rødlistestatus forkortelse</t>
  </si>
  <si>
    <t>Oppsummerende anbefaling</t>
  </si>
  <si>
    <t>Anbefalt tiltakspakke</t>
  </si>
  <si>
    <t>Begrunnelse</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</si>
  <si>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</si>
  <si>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</si>
  <si>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</si>
  <si>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</si>
  <si>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</si>
  <si>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</si>
  <si>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</si>
  <si>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</si>
  <si>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</si>
  <si>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</si>
  <si>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</si>
  <si>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</si>
  <si>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</si>
  <si>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</si>
  <si>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</si>
  <si>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</si>
  <si>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</si>
  <si>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</si>
  <si>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</si>
  <si>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</si>
  <si>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</si>
  <si>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</si>
  <si>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</si>
  <si>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</si>
  <si>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</si>
  <si>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</si>
  <si>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</si>
  <si>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</si>
  <si>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</si>
  <si>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</si>
  <si>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</si>
  <si>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</si>
  <si>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</si>
  <si>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</si>
  <si>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</si>
  <si>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</si>
  <si>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</si>
  <si>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</si>
  <si>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</si>
  <si>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</si>
  <si>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</si>
  <si>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</si>
  <si>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</si>
  <si>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</si>
  <si>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</si>
  <si>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</si>
  <si>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</si>
  <si>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</si>
  <si>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</si>
  <si>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</si>
  <si>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</si>
  <si>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</si>
  <si>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</si>
  <si>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</si>
  <si>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</si>
  <si>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</si>
  <si>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</si>
  <si>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</si>
  <si>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</si>
  <si>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</si>
  <si>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</si>
  <si>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</si>
  <si>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</si>
  <si>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</si>
  <si>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</si>
  <si>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</si>
  <si>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</si>
  <si>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</si>
  <si>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</si>
  <si>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</si>
  <si>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</si>
  <si>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</si>
  <si>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</si>
  <si>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</si>
  <si>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</si>
  <si>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</si>
  <si>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</si>
  <si>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</si>
  <si>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</si>
  <si>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</si>
  <si>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</si>
  <si>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</si>
  <si>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</si>
  <si>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</si>
  <si>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</si>
  <si>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</si>
  <si>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</si>
  <si>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</si>
  <si>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</si>
  <si>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</si>
  <si>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</si>
  <si>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</si>
  <si>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</si>
  <si>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</si>
  <si>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</si>
  <si>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</si>
  <si>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</si>
  <si>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</si>
  <si>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</si>
  <si>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</si>
  <si>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</si>
  <si>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</si>
  <si>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</si>
  <si>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</si>
  <si>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</si>
  <si>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</si>
  <si>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VU</t>
  </si>
  <si>
    <t>sårbar</t>
  </si>
  <si>
    <t>Ukjent</t>
  </si>
  <si>
    <t>Godt kjent</t>
  </si>
  <si>
    <t>Pågående</t>
  </si>
  <si>
    <t>Påvirkningsfaktor 3</t>
  </si>
  <si>
    <t>Påvirkningsfaktor 4</t>
  </si>
  <si>
    <t>Nær truet</t>
  </si>
  <si>
    <t>NT</t>
  </si>
  <si>
    <t>avdempende</t>
  </si>
  <si>
    <t>Påvirkningsfaktor 5</t>
  </si>
  <si>
    <t>Ikke relevant</t>
  </si>
  <si>
    <t>Tiltak 1 + x</t>
  </si>
  <si>
    <t>Tiltak 2 + x</t>
  </si>
  <si>
    <t>x</t>
  </si>
  <si>
    <t>75-85%</t>
  </si>
  <si>
    <t>85-95%</t>
  </si>
  <si>
    <t>Naturtype: Aktivt marint delta</t>
  </si>
  <si>
    <t>Eksistensverdi</t>
  </si>
  <si>
    <t>Kunnskap og informasjon</t>
  </si>
  <si>
    <t>Jorddannelse</t>
  </si>
  <si>
    <t>Næringskretsløp</t>
  </si>
  <si>
    <t xml:space="preserve">Påvirkning på habitat &gt; Habitatpåvirkning i limnisk miljø &gt; </t>
  </si>
  <si>
    <t>Påvirkning på habitat &gt; Habitatpåvirkning - ikke jord- eller skogbruksaktivitet (terrestrisk) &gt; Utbygging/utvinning &gt; Infrastruktur (veier, broer, flyplasser mm.)</t>
  </si>
  <si>
    <t xml:space="preserve">Påvirkning på habitat &gt; Habitatpåvirkning - ikke jord- eller skogbruksaktivitet (terrestrisk) &gt; </t>
  </si>
  <si>
    <t xml:space="preserve">Utbygging/utvinning </t>
  </si>
  <si>
    <t>Mudring, dumping og utfyllinger i strandsonen</t>
  </si>
  <si>
    <t>Oppdemming/vannstandsregulering</t>
  </si>
  <si>
    <t xml:space="preserve">Vannløpsendring </t>
  </si>
  <si>
    <t>0</t>
  </si>
  <si>
    <t>Elvedelta database</t>
  </si>
  <si>
    <t>Primærproduksjon</t>
  </si>
  <si>
    <t xml:space="preserve">Tabell 1 Fylkesvis oversikt over antall lokaliteter med verdi A, B og C (naturbasedata), og antall lokaliteter i miljødirektoratets elvedeltadatabase, med sammenstilling av overlapp mellom lokaliteter fra elvedeltadatabasen og naturbasedata. Naturtypen er ikke registrert i NiN-databasen. </t>
  </si>
  <si>
    <t xml:space="preserve">Datagrunnlag for "Marint aktivt delta" </t>
  </si>
  <si>
    <t>Naturbase: G07 Brakkvannsdelta</t>
  </si>
  <si>
    <t>Elvedelta database Corine koder: 521,522,523</t>
  </si>
  <si>
    <t>Corine-typenes polygoner fra elvedatabasen slått sammen til sammenhengende polygon per elvemunning.</t>
  </si>
  <si>
    <t>Naturbase</t>
  </si>
  <si>
    <t>Totalt polygoner</t>
  </si>
  <si>
    <t>Overlappende polygon mellom elvedeltadatabase og naturbase</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</si>
  <si>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</si>
  <si>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</si>
  <si>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</si>
  <si>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</si>
  <si>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</si>
  <si>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</si>
  <si>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</si>
  <si>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</si>
  <si>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</si>
  <si>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</si>
  <si>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</si>
  <si>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</si>
  <si>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</si>
  <si>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</si>
  <si>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</si>
  <si>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</si>
  <si>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</si>
  <si>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</si>
  <si>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</si>
  <si>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</si>
  <si>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</si>
  <si>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</si>
  <si>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</si>
  <si>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</si>
  <si>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 xml:space="preserve">Tabell 2. Fylkesvis oversikt over areal av lokaliteter med verdi A, B og C (naturbasedata), og av lokaliteter i miljødirektoratets elvedeltadatabase, med sammenstilling av overlapp mellom polygoner fra elvedeltadatabasen og naturbasedata. Naturtypen er ikke registrert i NiN-databasen. </t>
  </si>
  <si>
    <t>Totalt areal</t>
  </si>
  <si>
    <t>Overlappende areal mellom elvedeltadatabase og naturbase</t>
  </si>
  <si>
    <t>Tabell 3. Oversikt over fylker og kommuner naturtypen forekommer i, X indikerer at naturtypen forekommer.</t>
  </si>
  <si>
    <t>Fylke</t>
  </si>
  <si>
    <t>Kommune</t>
  </si>
  <si>
    <t>Forekommer</t>
  </si>
  <si>
    <t>Kvalsund</t>
  </si>
  <si>
    <t>Lebesby</t>
  </si>
  <si>
    <t>Båtsfjord</t>
  </si>
  <si>
    <t>Alta</t>
  </si>
  <si>
    <t>Berlevåg</t>
  </si>
  <si>
    <t>Tana</t>
  </si>
  <si>
    <t>Vadsø</t>
  </si>
  <si>
    <t>Porsanger</t>
  </si>
  <si>
    <t>Nesseby</t>
  </si>
  <si>
    <t>Sør-Varanger</t>
  </si>
  <si>
    <t>Målselv</t>
  </si>
  <si>
    <t>Gratangen</t>
  </si>
  <si>
    <t>Kvænangen</t>
  </si>
  <si>
    <t>Lyngen</t>
  </si>
  <si>
    <t>Tromsø</t>
  </si>
  <si>
    <t>Storfjord</t>
  </si>
  <si>
    <t>Lenvik</t>
  </si>
  <si>
    <t>Nordreisa</t>
  </si>
  <si>
    <t>Torsken</t>
  </si>
  <si>
    <t>Lavangen</t>
  </si>
  <si>
    <t>Balsfjord</t>
  </si>
  <si>
    <t>Kvæfjord</t>
  </si>
  <si>
    <t>Leirfjord</t>
  </si>
  <si>
    <t>Steigen</t>
  </si>
  <si>
    <t>Sømna</t>
  </si>
  <si>
    <t>Hemnes</t>
  </si>
  <si>
    <t>Sortland</t>
  </si>
  <si>
    <t>Rana</t>
  </si>
  <si>
    <t>Sørfold</t>
  </si>
  <si>
    <t>Bindal</t>
  </si>
  <si>
    <t>Vevelstad</t>
  </si>
  <si>
    <t>Vefsn</t>
  </si>
  <si>
    <t>Bodø</t>
  </si>
  <si>
    <t>Beiarn</t>
  </si>
  <si>
    <t>Narvik</t>
  </si>
  <si>
    <t>Meløy</t>
  </si>
  <si>
    <t>Nesna</t>
  </si>
  <si>
    <t>Gildeskål</t>
  </si>
  <si>
    <t>Lødingen</t>
  </si>
  <si>
    <t>Rødøy</t>
  </si>
  <si>
    <t>Brønnøy</t>
  </si>
  <si>
    <t>Tysfjord</t>
  </si>
  <si>
    <t>Hadsel</t>
  </si>
  <si>
    <t>Åfjord</t>
  </si>
  <si>
    <t>Verdal</t>
  </si>
  <si>
    <t>Høylandet</t>
  </si>
  <si>
    <t>Snillfjord</t>
  </si>
  <si>
    <t>Melhus</t>
  </si>
  <si>
    <t>Bjugn</t>
  </si>
  <si>
    <t>Osen</t>
  </si>
  <si>
    <t>Hemne</t>
  </si>
  <si>
    <t>Flatanger</t>
  </si>
  <si>
    <t>Levanger</t>
  </si>
  <si>
    <t>Steinkjer</t>
  </si>
  <si>
    <t>Sunndal</t>
  </si>
  <si>
    <t>Aure</t>
  </si>
  <si>
    <t>Tingvoll</t>
  </si>
  <si>
    <t>Midsund</t>
  </si>
  <si>
    <t>Rauma</t>
  </si>
  <si>
    <t>Stranda</t>
  </si>
  <si>
    <t>Smøla</t>
  </si>
  <si>
    <t>Eide</t>
  </si>
  <si>
    <t>Vestnes</t>
  </si>
  <si>
    <t>Stordal</t>
  </si>
  <si>
    <t>Haram</t>
  </si>
  <si>
    <t>Nesset</t>
  </si>
  <si>
    <t>Volda</t>
  </si>
  <si>
    <t>Fræna</t>
  </si>
  <si>
    <t>Surnadal</t>
  </si>
  <si>
    <t>Skodje</t>
  </si>
  <si>
    <t>Ørsta</t>
  </si>
  <si>
    <t>Gjemnes</t>
  </si>
  <si>
    <t>Ørskog</t>
  </si>
  <si>
    <t>Vanylven</t>
  </si>
  <si>
    <t>Sogndal</t>
  </si>
  <si>
    <t>Gulen</t>
  </si>
  <si>
    <t>Stryn</t>
  </si>
  <si>
    <t>Førde</t>
  </si>
  <si>
    <t>Luster</t>
  </si>
  <si>
    <t>Lærdal</t>
  </si>
  <si>
    <t>Naustdal</t>
  </si>
  <si>
    <t>Fjaler</t>
  </si>
  <si>
    <t>Vik</t>
  </si>
  <si>
    <t>Gaular</t>
  </si>
  <si>
    <t>Balestrand</t>
  </si>
  <si>
    <t>Høyanger</t>
  </si>
  <si>
    <t>Gloppen</t>
  </si>
  <si>
    <t>Osterøy</t>
  </si>
  <si>
    <t>Kvam</t>
  </si>
  <si>
    <t>Masfjorden</t>
  </si>
  <si>
    <t>Kvinnherad</t>
  </si>
  <si>
    <t>Vaksdal</t>
  </si>
  <si>
    <t>Etne</t>
  </si>
  <si>
    <t>Stavanger</t>
  </si>
  <si>
    <t>Gjesdal</t>
  </si>
  <si>
    <t>Hjelmeland</t>
  </si>
  <si>
    <t>Forsand</t>
  </si>
  <si>
    <t>Suldal</t>
  </si>
  <si>
    <t>Mandal</t>
  </si>
  <si>
    <t>Lindesnes</t>
  </si>
  <si>
    <t>Lyngdal</t>
  </si>
  <si>
    <t>Kristiansand</t>
  </si>
  <si>
    <t>Søgne</t>
  </si>
  <si>
    <t>Farsund</t>
  </si>
  <si>
    <t>Arendal</t>
  </si>
  <si>
    <t>Bamble</t>
  </si>
  <si>
    <t>Svelvik</t>
  </si>
  <si>
    <t>Larvik</t>
  </si>
  <si>
    <t>Tønsberg</t>
  </si>
  <si>
    <t>Sandefjord</t>
  </si>
  <si>
    <t>Lier</t>
  </si>
  <si>
    <t>Fredrikstad</t>
  </si>
  <si>
    <t>Halden</t>
  </si>
  <si>
    <t>Kostnadsusikkerhet</t>
  </si>
  <si>
    <t>Kostnadene er ukjente</t>
  </si>
  <si>
    <t>Trolig svært høye kostnader</t>
  </si>
  <si>
    <t>Svært usikker (0-25%)</t>
  </si>
  <si>
    <t>Ganske usikker (25-50%)</t>
  </si>
  <si>
    <t>Sikring av vannføring</t>
  </si>
  <si>
    <t>Minoriteten av forekomstarealet påvirkes (&lt; 50 %)</t>
  </si>
  <si>
    <t>Rødlistestatus forkortelse 2018</t>
  </si>
  <si>
    <t>2018</t>
  </si>
  <si>
    <t>A; C1</t>
  </si>
  <si>
    <t>Delta</t>
  </si>
  <si>
    <t>Inngår i 3 Landform i NiN 2.0 under 3AR Avsetningsformer knyttet til rennende vann, 3AR-DE Delta.</t>
  </si>
  <si>
    <t>Erikstad, L., Husteli, B., Dahl, R. og Heldal, T. (2018). Delta, Landform. Norsk rødliste for naturtyper 2018. Artsdatabanken, Trondheim. Hentet 16.02.2022 fra: https://artsdatabanken.no/RLN2018/169</t>
  </si>
  <si>
    <t>Langsom, men signifikant, reduksjon (&lt; 20% over 10 år)</t>
  </si>
  <si>
    <t>Minoriteten av forekomstarealet påvirkes (&lt;50%)</t>
  </si>
  <si>
    <t>Ingen effekt</t>
  </si>
  <si>
    <t>Påvirkningsfaktor 8</t>
  </si>
  <si>
    <t>Påvirkningsfaktor 7</t>
  </si>
  <si>
    <t>Rask reduksjon i forekomstareal (&gt; 20% over 10 år)</t>
  </si>
  <si>
    <t>Reduksjon av omfang</t>
  </si>
  <si>
    <t>Majoriteten av forekomstarealet påvirkes (50-90%)</t>
  </si>
  <si>
    <t>Opphørt (kan inntreffe igjen)</t>
  </si>
  <si>
    <t>Påvirkningsfaktor 6</t>
  </si>
  <si>
    <t>Ingen reduksjon</t>
  </si>
  <si>
    <t>Forekomstarealet påvirkes ikke</t>
  </si>
  <si>
    <t>Fjerner påvirkningsfaktorens effekt på naturtypens tilstand</t>
  </si>
  <si>
    <t>Ikke relevant (Påvirkningsfaktor historisk)</t>
  </si>
  <si>
    <t>Historisk</t>
  </si>
  <si>
    <t>Netto styrke (Kombinert effekt av påvirkningsfaktor og tiltak)</t>
  </si>
  <si>
    <t>Netto omfang (Kombinert effekt av påvirkningsfaktor og tiltak)</t>
  </si>
  <si>
    <t>Karakterisering av tiltakspakkens samla effekt på påvirkningsfaktorens omfang og/eller styrke</t>
  </si>
  <si>
    <t>Karakterisering av tiltakets effekt på påvirkningsfaktorens omfang og/eller styrke</t>
  </si>
  <si>
    <t>Tiltakspakke 1 (Tiltak 1 og 2 sammen)</t>
  </si>
  <si>
    <t>EKSEMPEL</t>
  </si>
  <si>
    <t>Ingen del av forekomstarealet påvirkes</t>
  </si>
  <si>
    <t>Minoriteten av forekomstarealet påvirkes (fortsatt &lt; 50%) men med noe reduksjon i omfang (&lt; 20% reduksjon)</t>
  </si>
  <si>
    <t>Forekomstarealet/tilstand øker raskt (&gt; 10% over 10 år)</t>
  </si>
  <si>
    <t>Minoriteten av forekomstarealet påvirkes (fortsatt &lt; 50%) men med en betydelig reduksjon i omfang (20 - 40% reduksjon)</t>
  </si>
  <si>
    <t>Forekomstarealet/tilstand øker langsomt (&lt; 10% over 10 år)</t>
  </si>
  <si>
    <t>Kun i fremtid</t>
  </si>
  <si>
    <t>Ingen reduksjon i tilstand/forekomstareal</t>
  </si>
  <si>
    <t>Majoriteten av forekomstarealet påvirkes (fortsatt &gt; 50%) men likevel et noe redusert omfang (&lt; 20% reduksjon)</t>
  </si>
  <si>
    <t>Ubetydelig del av forekomstarealet påvirkes</t>
  </si>
  <si>
    <t>Ubetydelig reduksjon i tilstand/forekomstareal</t>
  </si>
  <si>
    <t>Majoriteten av forekomstarealet påvirkes (fortsatt &gt; 50%) men likevel et betydelig redusert omfang (20 - 40% reduksjon)</t>
  </si>
  <si>
    <t>Ubetydelig reduksjon</t>
  </si>
  <si>
    <t>Opphørt</t>
  </si>
  <si>
    <t>Langsom, men signifikant, reduksjon i tilstand/forekomstareal (&lt; 20% over 10 år)</t>
  </si>
  <si>
    <t>Kun historisk</t>
  </si>
  <si>
    <t>Rask reduksjon i tilstand/forekomstareal (&gt; 20% over 10 år)</t>
  </si>
  <si>
    <t>Hele forekomstarealet påvirkes ( &gt; 90%)</t>
  </si>
  <si>
    <t>Kategorier for netto styrke</t>
  </si>
  <si>
    <t>Kategorier for netto omfang</t>
  </si>
  <si>
    <t>Styrkekategorier</t>
  </si>
  <si>
    <t>Omfangskategorier</t>
  </si>
  <si>
    <r>
      <t>Ikke relevant (</t>
    </r>
    <r>
      <rPr>
        <b/>
        <sz val="11"/>
        <color theme="1"/>
        <rFont val="Calibri"/>
        <family val="2"/>
        <scheme val="minor"/>
      </rPr>
      <t>gi forklaring hvorfor</t>
    </r>
    <r>
      <rPr>
        <sz val="11"/>
        <color theme="1"/>
        <rFont val="Calibri"/>
        <family val="2"/>
        <scheme val="minor"/>
      </rPr>
      <t>)</t>
    </r>
  </si>
  <si>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</si>
  <si>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Kategorier for å karakterisere tiltakets (tiltakspakkens) effekt på den enkelte påvirkningsfaktors negative påvirkning.</t>
  </si>
  <si>
    <t>Påvirkningsfaktor x</t>
  </si>
  <si>
    <t>Påvirkningsfaktor 10</t>
  </si>
  <si>
    <t>Påvirkningsfaktor 9</t>
  </si>
  <si>
    <t>Se eksempel nederst</t>
  </si>
  <si>
    <t>Infrastruktur</t>
  </si>
  <si>
    <t>Reduksjon i totalareal</t>
  </si>
  <si>
    <t>Abiotisk forringelse</t>
  </si>
  <si>
    <t>Andre &gt; Andre</t>
  </si>
  <si>
    <t>Minoriteten av arealet påvirkes (&lt;50%)</t>
  </si>
  <si>
    <t>Menneskelig forstyrrelse &gt; Transport</t>
  </si>
  <si>
    <t>Avgrensning mot kunnskapsgrunnlag 2018</t>
  </si>
  <si>
    <t>måned 2022</t>
  </si>
  <si>
    <t>Følg Artsdatabankens navn i Rødlista for naturtyper 2018</t>
  </si>
  <si>
    <t>Følg  inndeling i natursystem eller landform (f.eks. torvmarksform) i NiN 2.0</t>
  </si>
  <si>
    <t>Følg definisjonen av naturtypen i siste instruks</t>
  </si>
  <si>
    <t>Rødlistestatus 2018</t>
  </si>
  <si>
    <t>Kriterier 2018</t>
  </si>
  <si>
    <t xml:space="preserve">Påvirkningsfaktor med i Rødliste for naturtyper 2011, men ikke med i Rødliste for naturtyper 2018, nevnes i teksten og er derfor med her. </t>
  </si>
  <si>
    <t>Reduksjon i en 50 årsperiode (fortid, nåtid, fremtid) ≥ 30 % - &lt; 50 %   VU</t>
  </si>
  <si>
    <t>Andel av totalareal forringet siste 50 år ≥ 50 % - &lt; 80 %</t>
  </si>
  <si>
    <t>Reduksjon i en 50 årsperiode (fortid, nåtid, fremtid) ≥ 20 % - &lt; 30 %</t>
  </si>
  <si>
    <t>Andel av totalareal forringet og grad av abiotisk forringelse 50 år (for-, nå- og framtid) ≥ 30 % - &lt; 50 %</t>
  </si>
  <si>
    <t>Johanna Järnegren og Magni Olsen Kyrkjeeide, NINA</t>
  </si>
  <si>
    <t>Delta er knyttet til både limniske naturtyper i elva, terrestriske naturtyper i flomsonen og innsjøer, samt marine naturtyper i sjøen. Den inneholder også en kystlinje med strandsonenatursystemer. Det finnes også kunstmark og kulturmark her som følge av arealbruksendring. Kornstørrelsen på sedimentene fra elvemunningen avtar utover i stillestående vann. Formen på deltaet kan modifiseres av endringer i vannstanden (eks. tidevann og bølger). Dette gir høyproduktive grunnvannsområder, våtmarker og flommarker som har stor betydning for fuglelivet. Deltaene huser en stor variasjon av naturtyper som ellers kan være sjeldne eller fraværende i områdene rundt.</t>
  </si>
  <si>
    <t>Stabil og massiv elvevannstilførsel. Det forutsettes at elveprosessene er aktive. Langstrakt grunnområde og velutviklet strandeng. Urørt delta eller delta dominert av naturarealer som gjør at sedimenteringsprosessene i hovedsak kan foregå naturlig. Ingen regulering av vannføring eller flomregime. Av de sju kriteriene/variablene som beskriver god økologisk tilstand i "Fagsystem for fastsetting av god økologisk tilstand" er 7) Abiotiske forhold, viktigst for delta.</t>
  </si>
  <si>
    <t>Angitt areal av marine delta &lt;250 daa er anslått til 77 000 daa</t>
  </si>
  <si>
    <t>Støttende tjenester - jorddannelse</t>
  </si>
  <si>
    <t>Støttende tjenester - næringskretsløp</t>
  </si>
  <si>
    <t>Støttende tjenester - primærproduksjon</t>
  </si>
  <si>
    <t>Støttende tjenester - økologiske interaksjoner</t>
  </si>
  <si>
    <t>Regulerende tjenester - binding av karbon</t>
  </si>
  <si>
    <t>Regulerende tjenester - flomdemping</t>
  </si>
  <si>
    <t>Regulerende tjenester - vannrensing</t>
  </si>
  <si>
    <t>Kulturelle tjenester - rekreasjon</t>
  </si>
  <si>
    <t>Kulturelle tjenester - eksistensverdi</t>
  </si>
  <si>
    <t>Kulturelle tjenester - kunnskap og informasjon</t>
  </si>
  <si>
    <t>Middels kjent</t>
  </si>
  <si>
    <t>Pollinering</t>
  </si>
  <si>
    <t>Økologiske interaksjoner</t>
  </si>
  <si>
    <t>Rekreasjon</t>
  </si>
  <si>
    <t>Ikke mulig å lese fra beskrivelsen i rødlistevurderinga hva som ligger i denne påvirkningsfaktoren. Det antas at påvirkningsfaktor 3-7 dekker denne.</t>
  </si>
  <si>
    <t>Mulig masseuttak fra fossile deltaer dekkes av denne påvirkningsfaktoren.</t>
  </si>
  <si>
    <t>Dårlig kjent</t>
  </si>
  <si>
    <t>Delta regnes som en landform i NiN.</t>
  </si>
  <si>
    <t>Typen inkluderte kun aktivt marint delta, men nå inngår også ferskvannsdelta.</t>
  </si>
  <si>
    <t>Delta kan inneholde truede naturtyper og arter. Dette er en produktive arealer, som kan bli artsrike. Landformen er blant annet hekkested for fugl.</t>
  </si>
  <si>
    <t>Karbonbinding vil avhenge av naturtypen innenfor landformen, men våtmarkstyper kan potensielt binde store mengder karbon.</t>
  </si>
  <si>
    <t>Sikre mot inngrep i delta</t>
  </si>
  <si>
    <t>3, 5, 6, 7</t>
  </si>
  <si>
    <t>NY</t>
  </si>
  <si>
    <t>I verna vassdrag</t>
  </si>
  <si>
    <t>I verneområder</t>
  </si>
  <si>
    <t>Elvedeltadatabase Corine koder: 521,522,523</t>
  </si>
  <si>
    <t>Kåfjord</t>
  </si>
  <si>
    <t>Sørreisa</t>
  </si>
  <si>
    <t>Tranøy</t>
  </si>
  <si>
    <t>Ballangen</t>
  </si>
  <si>
    <t>Fauske</t>
  </si>
  <si>
    <t>Grane</t>
  </si>
  <si>
    <t>Hattfjelldal</t>
  </si>
  <si>
    <t>Saltdal</t>
  </si>
  <si>
    <t>Skjerstad</t>
  </si>
  <si>
    <t>Lierne</t>
  </si>
  <si>
    <t>Mandalseid</t>
  </si>
  <si>
    <t>Meldal</t>
  </si>
  <si>
    <t>Namsskogan</t>
  </si>
  <si>
    <t>Orkdal</t>
  </si>
  <si>
    <t>Overhalla</t>
  </si>
  <si>
    <t>Rissa</t>
  </si>
  <si>
    <t>Røros</t>
  </si>
  <si>
    <t>Selbu</t>
  </si>
  <si>
    <t>Snåsa</t>
  </si>
  <si>
    <t>Verran</t>
  </si>
  <si>
    <t>Tydal</t>
  </si>
  <si>
    <t>Tustna</t>
  </si>
  <si>
    <t>Aurland</t>
  </si>
  <si>
    <t>Flora</t>
  </si>
  <si>
    <t>Hornindal</t>
  </si>
  <si>
    <t>Alvdal</t>
  </si>
  <si>
    <t>Engerdal</t>
  </si>
  <si>
    <t>Hamar</t>
  </si>
  <si>
    <t>Kongsvinger</t>
  </si>
  <si>
    <t>Nord-Odal</t>
  </si>
  <si>
    <t>Os</t>
  </si>
  <si>
    <t>Rendalen</t>
  </si>
  <si>
    <t>Ringsaker</t>
  </si>
  <si>
    <t>Stor-Elvdal</t>
  </si>
  <si>
    <t>Sør-Odal</t>
  </si>
  <si>
    <t>Tolga</t>
  </si>
  <si>
    <t>Trysil</t>
  </si>
  <si>
    <t>Tynset</t>
  </si>
  <si>
    <t>Åmot</t>
  </si>
  <si>
    <t>Åsnes</t>
  </si>
  <si>
    <t>Dovre</t>
  </si>
  <si>
    <t>Gjøvik</t>
  </si>
  <si>
    <t>Gran</t>
  </si>
  <si>
    <t>Lesja</t>
  </si>
  <si>
    <t>Lillehammer</t>
  </si>
  <si>
    <t>Lom</t>
  </si>
  <si>
    <t>Lunner</t>
  </si>
  <si>
    <t>Nord-Aurdal</t>
  </si>
  <si>
    <t>Nord-Fron</t>
  </si>
  <si>
    <t>Ringebu</t>
  </si>
  <si>
    <t>Skjåk</t>
  </si>
  <si>
    <t>Søndre Land</t>
  </si>
  <si>
    <t>Vang</t>
  </si>
  <si>
    <t>Vestre Slidre</t>
  </si>
  <si>
    <t>Vestre Toten</t>
  </si>
  <si>
    <t>Vågå</t>
  </si>
  <si>
    <t>Østre Toten</t>
  </si>
  <si>
    <t>Eidfjord</t>
  </si>
  <si>
    <t>Granvin</t>
  </si>
  <si>
    <t>Oelen</t>
  </si>
  <si>
    <t>Samnanger</t>
  </si>
  <si>
    <t>Voss</t>
  </si>
  <si>
    <t>Bjerkreim</t>
  </si>
  <si>
    <t>Eigersund</t>
  </si>
  <si>
    <t>Flekkefjord</t>
  </si>
  <si>
    <t>Åseral</t>
  </si>
  <si>
    <t>Birkenes</t>
  </si>
  <si>
    <t>Bygland</t>
  </si>
  <si>
    <t>Evje og Hornnes</t>
  </si>
  <si>
    <t>Froland</t>
  </si>
  <si>
    <t>Grimstad</t>
  </si>
  <si>
    <t>Vegårshei</t>
  </si>
  <si>
    <t>Drangedal</t>
  </si>
  <si>
    <t>Fyresdal</t>
  </si>
  <si>
    <t>Kviteseid</t>
  </si>
  <si>
    <t>Nissedal</t>
  </si>
  <si>
    <t>Nome</t>
  </si>
  <si>
    <t>Notodden</t>
  </si>
  <si>
    <t>Sauherad</t>
  </si>
  <si>
    <t>Seljord</t>
  </si>
  <si>
    <t>Siljan</t>
  </si>
  <si>
    <t>Skien</t>
  </si>
  <si>
    <t>Tinn</t>
  </si>
  <si>
    <t>Tokke</t>
  </si>
  <si>
    <t>Vinje</t>
  </si>
  <si>
    <t>Drammen</t>
  </si>
  <si>
    <t>Flesberg</t>
  </si>
  <si>
    <t>Flå</t>
  </si>
  <si>
    <t>Hemsedal</t>
  </si>
  <si>
    <t>Hol</t>
  </si>
  <si>
    <t>Hole</t>
  </si>
  <si>
    <t>Kongsberg</t>
  </si>
  <si>
    <t>Krødsherad</t>
  </si>
  <si>
    <t>Nes</t>
  </si>
  <si>
    <t>Nore og Uvdal</t>
  </si>
  <si>
    <t>Ringerike</t>
  </si>
  <si>
    <t>Sigdal</t>
  </si>
  <si>
    <t>Øvre Eiker</t>
  </si>
  <si>
    <t>Trøgstad</t>
  </si>
  <si>
    <t>Asker</t>
  </si>
  <si>
    <t>Aurskog-Høland</t>
  </si>
  <si>
    <t>Fet</t>
  </si>
  <si>
    <t>Hurdal</t>
  </si>
  <si>
    <t>Skedsmo</t>
  </si>
  <si>
    <t>400</t>
  </si>
  <si>
    <t>250</t>
  </si>
  <si>
    <t xml:space="preserve">Kun delta &gt;250 daa, mindre delta ikke inkludert i elvedeltadatabasen. </t>
  </si>
  <si>
    <t>771 km2</t>
  </si>
  <si>
    <t>Dette kunnskapsgrunnlaget dekker aktive deltaer både marint og i ferskvann, og det er i hovedsak de store deltaene som inngår. Disse er registrert i Naturbase eller i elvedeltadatabasen. Sistnevnte inneholder delta &gt;250 daa. Kartleggingen av mindre deltaer er mangelfull. I Rødliste for naturtyper 2018, ble det utført en GIS-analyse basert på hvor elver møter hav og samtidig ligger i tilknytning til fluvialt materiale (NGU). Dette ga 900 punkter, men er trolig et overestimat. Antakelig er det like mange lokaliteter i innsjøer. En ny modellering med påfølgende feltundersøkelser av potensielle lokaliteter vil bekrefte eller avkrefte antallet og størrelsen på mindre delta-lokaliteter. Antakelig er det like mange forekomster i ferskvann. Det er ukjent hvor mange av disse som er fanget opp av Naturbase.</t>
  </si>
  <si>
    <t>De åpne naturtypene innenfor et delta kan potensielt være viktige habitater for pollinatorer.</t>
  </si>
  <si>
    <t>Flombuffer og sikring mot erosjon</t>
  </si>
  <si>
    <t>Rensing av næringssalter fra avrenning fra jordbruksareal og miljøgifter fra andre forurensningskilder.</t>
  </si>
  <si>
    <t>Delta er ofte høyproduktive og viktige hekke- og rasteplasser for våtmarksfugler. I tillegg leverer det andre naturgoder som flomdemping, erosjonsikring og vannrensing.</t>
  </si>
  <si>
    <t>http://elvedelta.miljodirektoratet.no/</t>
  </si>
  <si>
    <t>I overkant av 20% av arealet er vurdert som tapt. Ettersom det allerede har foregått betydelig arealreduksjon i perioden 1985 - 2018 er det nødvendig med strenge tiltak for å nå delmålet.</t>
  </si>
  <si>
    <t>Vurdering i rødlista: mer enn 30% av arealet har en påvirkningsgrad på mer enn 50%</t>
  </si>
  <si>
    <t xml:space="preserve">Aktive delta påvirkes av endringer i elvesystemet, som kraftutbygging. Vannregulering påvirker både vannføring og flomregime i elva, begge viktige faktorer for et aktivt delta. Aktive delta karakterisert med god tilstand i elvdeltadatabasen eller Naturbase (A-verdi) må sikres mot utbygging av aktiviteter som kan påvirke vannføring eller flomregime i elvene. Allerede eksisterende aktiviteter bør få strengere regulering mot påvirkning av det naturlige systemet eller avvikles.   </t>
  </si>
  <si>
    <t>Aktive delta påvirkes først og fremst ved arealbruksendringer, inkludert utfylling i vanndelen av deltaet, veibygging, boligbygging o. l. Mudring, utfylling og andre tekniske tiltak påvirker landformen og de naturlige erosjons- og sedimentasjonsprosessene i deltaet. Aktive delta med god tilstand i elvdeltadatabasen eller Naturbase (A-verdi) må sikres mot denne type inngrep. Aktive delta som karakteriseres med B-verdi bør få strengere regulering mot denne type inngrep.</t>
  </si>
  <si>
    <t xml:space="preserve">Avgrensning som landform i NiN 2.0 fungerer som forvaltningsmessig avgrensning. Naturtypen kan ikke avgrenses på bakgrunn av natursystemene som inngår, da disse vil være mange og varierte. </t>
  </si>
  <si>
    <t>For å motvirke arealtap og forringelse er det behov for restaurering av ca. 10 % av arealet som har gått tapt. Restaurering innebærer fjerning av inngrep samt tilbakeføring av vannføringsnivåer.</t>
  </si>
  <si>
    <t>Restaurering</t>
  </si>
  <si>
    <t xml:space="preserve">For å nå målet NT innen 2035 må det gjøres stor innsats for å bevare aktive marine delta med høy verdi, de som er mest uberørt. I tillegg må tapte arealer restaureres og de mer berørte områdene sikres bedre mot nye inngrep. </t>
  </si>
  <si>
    <t>Ca. 9-10 000 daa</t>
  </si>
  <si>
    <t>Data hentet fra elvedeltadatabasen. 40 delta som er antatt svært sterkt berørt (tapt) er ikke inkludert i totalantall. Bare 66 regnes som tilnærmet urørte i dag.</t>
  </si>
  <si>
    <t>Vannføring</t>
  </si>
  <si>
    <t>Hindre inngrep</t>
  </si>
  <si>
    <t>Tiltaket reduserer påvirkningsfaktorens negative effekt på naturtypens tilstand</t>
  </si>
  <si>
    <t>135 lite berørt</t>
  </si>
  <si>
    <t>Anslagsvis arealstørrelse for A-verdi: 112 352 daa. Det er ukjent hvordan dette vil påvirke nåværende og framtidig kraftproduksjon</t>
  </si>
  <si>
    <t>Anslagsvis arealstørrelser: A-verdi: 112 351 daa, B-verdi: 66 098 daa.</t>
  </si>
  <si>
    <t>Tiltaket reduserer påvirkningsfaktorens negative effekt på naturtypens forekomst</t>
  </si>
  <si>
    <t>6, 7</t>
  </si>
  <si>
    <t>Langsom, men signifikant, reduksjon (&lt; 20 % over 10 år)</t>
  </si>
  <si>
    <t>1+2</t>
  </si>
  <si>
    <t>alle</t>
  </si>
  <si>
    <t>Tiltaket reduserer påvirkningsfaktorens negative effekt på naturtypens forekomst og tilstand</t>
  </si>
  <si>
    <t>Ett delta er et landområde som dannes der elv møter stillestående vann. Elvetransportert materiale mister farten og blir sedimentert fra elvemunningen (ofte i vifteform). Aktive delta forekommer i fjæresona (brakkvannsdelta ligger i fjæresonen og ferskvannsdelta ligger i innsjøer. Fossile delta (breelvedelta) er ikke inkludert i dette kunnskapsgrunnlaget.</t>
  </si>
  <si>
    <t xml:space="preserve">Beskriv hva som karakteriserer en god tilstand for naturtypen og kort hvilke prioriterte variabler for økologisk tilstand som vil være mest aktuelle </t>
  </si>
  <si>
    <t>Kolonne D  i Naturtyper rødlisteinformasjon, eks. C2b</t>
  </si>
  <si>
    <t>Angi hvor stor prosentandel av potensielle forekomster som er kartlagt. Se også presisering i manual. NB! Vurder om fjernmåling kan brukes til  å kartlegge naturtypen i kolonnen for fritekst.</t>
  </si>
  <si>
    <t>Se presisering i manual. NB! Utdyp naturtypen betydning for pollinatorer og karbonbinding i kolonne for fritekst.</t>
  </si>
  <si>
    <t>+</t>
  </si>
  <si>
    <t>Vedlegg 2 til NINA Rapport 2136: Kyrkjeeide et al. 2022. Oppfølging av «Trua natur». Oppdaterte kunnskapsgrunnlag og forslag til videreutvikling av metodikk. NINA Rapport 2136. Norsk institutt for naturforskning</t>
  </si>
  <si>
    <t>Økonomisk analyse</t>
  </si>
  <si>
    <t>Øyvind Nystad Handberg og Kristin Magnussen, Menon</t>
  </si>
  <si>
    <t xml:space="preserve">Delta er en naturtype som har strukturer som ofte er lett gjenkjennelig med bruk av fjernanalyse. Dette gjelder særlig vannstand, flomløp og andre karakteristiske landformer. I tillegg er delta en dynamisk naturtype hvor disse strukturene kan endre seg raskt over tid, særlig ved flomepisoder. Hyppige gjentagende opptak av satellittbilder, som gjennom Sentinel 2, vil kunne brukes til å kartlegge og overvåke tilstand og endringer i denne naturtypen i nær sanntid. Bruk av historiske satellittbilder eller ortofoto vil kunne dokumentere dynamikk og arealbruk over tid. </t>
  </si>
  <si>
    <t>Mars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</si>
</sst>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Red]0.00"/>
    <numFmt numFmtId="165" formatCode="0;[Red]0"/>
  </numFmts>
  <fonts count="1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color rgb="FFFF0000"/>
      <name val="Calibri"/>
      <family val="2"/>
      <scheme val="minor"/>
    </font>
    <font>
      <b/>
      <sz val="10"/>
      <color theme="1"/>
      <name val="Calibri"/>
      <family val="2"/>
      <scheme val="minor"/>
    </font>
    <font>
      <sz val="11"/>
      <color theme="1"/>
      <name val="Calibri"/>
      <family val="2"/>
      <scheme val="minor"/>
    </font>
    <font>
      <sz val="11"/>
      <color rgb="FF9C0006"/>
      <name val="Calibri"/>
      <family val="2"/>
      <scheme val="minor"/>
    </font>
    <font>
      <b/>
      <sz val="14"/>
      <color theme="1"/>
      <name val="Calibri"/>
      <family val="2"/>
      <scheme val="minor"/>
    </font>
    <font>
      <sz val="10"/>
      <color theme="1"/>
      <name val="Calibri"/>
      <family val="2"/>
      <scheme val="minor"/>
    </font>
    <font>
      <sz val="8"/>
      <name val="Calibri"/>
      <family val="2"/>
      <scheme val="minor"/>
    </font>
    <font>
      <sz val="8"/>
      <color rgb="FF242424"/>
      <name val="Segoe UI"/>
      <family val="2"/>
    </font>
    <font>
      <b/>
      <sz val="11"/>
      <color rgb="FF0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7CE"/>
      </patternFill>
    </fill>
    <fill>
      <patternFill patternType="solid">
        <fgColor rgb="FF92D05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E2EFDA"/>
        <bgColor rgb="FF000000"/>
      </patternFill>
    </fill>
    <fill>
      <patternFill patternType="solid">
        <fgColor rgb="FF000000"/>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13">
    <xf numFmtId="0" fontId="0" fillId="0" borderId="0"/>
    <xf numFmtId="0" fontId="9"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5" borderId="0" applyNumberFormat="0" applyBorder="0" applyAlignment="0" applyProtection="0"/>
  </cellStyleXfs>
  <cellXfs count="148">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1" fillId="0" borderId="0" xfId="0" applyFont="1"/>
    <xf numFmtId="0" fontId="4" fillId="0" borderId="0" xfId="0" applyFont="1"/>
    <xf numFmtId="0" fontId="0" fillId="0" borderId="0" xfId="0" applyFill="1"/>
    <xf numFmtId="0" fontId="0" fillId="0" borderId="0" xfId="0" applyFill="1" applyBorder="1"/>
    <xf numFmtId="0" fontId="1" fillId="0" borderId="0" xfId="0" applyFont="1" applyFill="1" applyBorder="1"/>
    <xf numFmtId="0" fontId="4" fillId="0" borderId="0" xfId="0" applyFont="1" applyFill="1" applyBorder="1"/>
    <xf numFmtId="0" fontId="1" fillId="0" borderId="0" xfId="0" applyFont="1" applyFill="1"/>
    <xf numFmtId="49" fontId="0" fillId="0" borderId="0" xfId="0" applyNumberFormat="1" applyFill="1"/>
    <xf numFmtId="49" fontId="0" fillId="0" borderId="0" xfId="0" applyNumberFormat="1" applyFont="1" applyFill="1"/>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Border="1" applyAlignment="1">
      <alignment vertical="center"/>
    </xf>
    <xf numFmtId="0" fontId="0" fillId="0" borderId="0" xfId="0" applyFont="1" applyFill="1" applyBorder="1"/>
    <xf numFmtId="0" fontId="6" fillId="0" borderId="0" xfId="0" applyFont="1" applyFill="1" applyBorder="1" applyAlignment="1">
      <alignment vertical="center"/>
    </xf>
    <xf numFmtId="0" fontId="3" fillId="0" borderId="0" xfId="0" applyFont="1" applyBorder="1"/>
    <xf numFmtId="0" fontId="3" fillId="0" borderId="0" xfId="0" applyFont="1" applyFill="1" applyBorder="1"/>
    <xf numFmtId="0" fontId="0" fillId="2" borderId="0" xfId="0" applyFill="1" applyBorder="1"/>
    <xf numFmtId="0" fontId="3" fillId="0" borderId="0" xfId="0" applyFont="1"/>
    <xf numFmtId="0" fontId="1" fillId="3" borderId="0" xfId="0"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ont="1" applyFill="1"/>
    <xf numFmtId="0" fontId="1" fillId="3" borderId="0" xfId="0" applyFont="1" applyFill="1" applyBorder="1"/>
    <xf numFmtId="0" fontId="0" fillId="3" borderId="0" xfId="0" applyFont="1" applyFill="1"/>
    <xf numFmtId="0" fontId="0" fillId="3" borderId="0" xfId="0" applyFont="1" applyFill="1" applyBorder="1"/>
    <xf numFmtId="0" fontId="0" fillId="3" borderId="0" xfId="0" applyFill="1"/>
    <xf numFmtId="0" fontId="0" fillId="3" borderId="0" xfId="0" applyFill="1" applyBorder="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0" fillId="3" borderId="0" xfId="0" quotePrefix="1" applyNumberFormat="1" applyFill="1"/>
    <xf numFmtId="0" fontId="0" fillId="0" borderId="0" xfId="0" applyAlignment="1">
      <alignment wrapText="1"/>
    </xf>
    <xf numFmtId="0" fontId="0"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49" fontId="0" fillId="3" borderId="0" xfId="0" applyNumberFormat="1" applyFont="1" applyFill="1" applyAlignment="1">
      <alignment wrapText="1"/>
    </xf>
    <xf numFmtId="0" fontId="0" fillId="0" borderId="0" xfId="0" applyFont="1"/>
    <xf numFmtId="0" fontId="0" fillId="0" borderId="0" xfId="0" applyFont="1"/>
    <xf numFmtId="0" fontId="1" fillId="0" borderId="0" xfId="0" applyFont="1"/>
    <xf numFmtId="0" fontId="0" fillId="3" borderId="0" xfId="0" applyFont="1" applyFill="1"/>
    <xf numFmtId="0" fontId="5" fillId="3" borderId="0" xfId="0" applyFont="1" applyFill="1" applyAlignment="1">
      <alignment wrapText="1"/>
    </xf>
    <xf numFmtId="0" fontId="1" fillId="0" borderId="0" xfId="0" applyFont="1" applyFill="1" applyBorder="1"/>
    <xf numFmtId="0" fontId="1" fillId="3" borderId="0" xfId="0" applyFont="1" applyFill="1" applyBorder="1"/>
    <xf numFmtId="49" fontId="0" fillId="3" borderId="0" xfId="0" applyNumberFormat="1" applyFill="1" applyAlignment="1">
      <alignment wrapText="1"/>
    </xf>
    <xf numFmtId="49" fontId="5" fillId="3" borderId="0" xfId="0" applyNumberFormat="1" applyFont="1" applyFill="1"/>
    <xf numFmtId="0" fontId="9" fillId="0" borderId="0" xfId="1"/>
    <xf numFmtId="0" fontId="5" fillId="0" borderId="0" xfId="0" applyFont="1"/>
    <xf numFmtId="0" fontId="10" fillId="0" borderId="0" xfId="0" applyFont="1"/>
    <xf numFmtId="0" fontId="0" fillId="4" borderId="9" xfId="0" applyFill="1" applyBorder="1"/>
    <xf numFmtId="0" fontId="1" fillId="4" borderId="13" xfId="0" applyFont="1" applyFill="1" applyBorder="1" applyAlignment="1">
      <alignment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0" borderId="14" xfId="0" applyBorder="1"/>
    <xf numFmtId="0" fontId="0" fillId="0" borderId="4" xfId="0" applyBorder="1"/>
    <xf numFmtId="0" fontId="0" fillId="0" borderId="12" xfId="0" applyBorder="1"/>
    <xf numFmtId="0" fontId="0" fillId="0" borderId="5" xfId="0" applyBorder="1"/>
    <xf numFmtId="0" fontId="1" fillId="0" borderId="10" xfId="0" applyFont="1" applyBorder="1"/>
    <xf numFmtId="0" fontId="1" fillId="0" borderId="11" xfId="0" applyFont="1" applyBorder="1"/>
    <xf numFmtId="0" fontId="1" fillId="0" borderId="9" xfId="0" applyFont="1" applyBorder="1"/>
    <xf numFmtId="0" fontId="1" fillId="0" borderId="15" xfId="0" applyFont="1" applyBorder="1"/>
    <xf numFmtId="164" fontId="0" fillId="0" borderId="4" xfId="0" applyNumberFormat="1" applyBorder="1"/>
    <xf numFmtId="164" fontId="0" fillId="0" borderId="12" xfId="0" applyNumberFormat="1" applyBorder="1"/>
    <xf numFmtId="164" fontId="0" fillId="0" borderId="14" xfId="0" applyNumberFormat="1" applyBorder="1"/>
    <xf numFmtId="164" fontId="0" fillId="0" borderId="5" xfId="0" applyNumberFormat="1" applyBorder="1"/>
    <xf numFmtId="164" fontId="0" fillId="0" borderId="0" xfId="0" applyNumberFormat="1"/>
    <xf numFmtId="164" fontId="0" fillId="0" borderId="14" xfId="0" applyNumberFormat="1" applyBorder="1" applyAlignment="1">
      <alignment wrapText="1"/>
    </xf>
    <xf numFmtId="2" fontId="0" fillId="0" borderId="14" xfId="0" applyNumberFormat="1" applyBorder="1"/>
    <xf numFmtId="0" fontId="5" fillId="0" borderId="14" xfId="0" applyFont="1" applyBorder="1"/>
    <xf numFmtId="164" fontId="1" fillId="0" borderId="11" xfId="0" applyNumberFormat="1" applyFont="1" applyBorder="1"/>
    <xf numFmtId="164" fontId="1" fillId="0" borderId="10" xfId="0" applyNumberFormat="1" applyFont="1" applyBorder="1"/>
    <xf numFmtId="2" fontId="1" fillId="0" borderId="9" xfId="0" applyNumberFormat="1" applyFont="1" applyBorder="1"/>
    <xf numFmtId="164" fontId="1" fillId="0" borderId="15" xfId="0" applyNumberFormat="1" applyFont="1" applyBorder="1"/>
    <xf numFmtId="0" fontId="0" fillId="0" borderId="3" xfId="0" applyBorder="1" applyAlignment="1">
      <alignment horizontal="center"/>
    </xf>
    <xf numFmtId="0" fontId="0" fillId="0" borderId="5" xfId="0" applyBorder="1" applyAlignment="1">
      <alignment horizontal="center"/>
    </xf>
    <xf numFmtId="0" fontId="0" fillId="0" borderId="13" xfId="0" applyBorder="1"/>
    <xf numFmtId="0" fontId="0" fillId="0" borderId="8" xfId="0" applyBorder="1" applyAlignment="1">
      <alignment horizontal="center"/>
    </xf>
    <xf numFmtId="0" fontId="1" fillId="0" borderId="0" xfId="0" applyFont="1" applyFill="1" applyBorder="1" applyAlignment="1">
      <alignment vertical="top"/>
    </xf>
    <xf numFmtId="0" fontId="0" fillId="3" borderId="0" xfId="0" applyFont="1" applyFill="1" applyBorder="1" applyAlignment="1">
      <alignment horizontal="left" vertical="top"/>
    </xf>
    <xf numFmtId="0" fontId="0" fillId="3" borderId="0" xfId="0" applyFont="1" applyFill="1" applyBorder="1" applyAlignment="1" applyProtection="1">
      <alignment horizontal="left" vertical="top"/>
      <protection hidden="1"/>
    </xf>
    <xf numFmtId="0" fontId="0" fillId="3" borderId="0" xfId="0" quotePrefix="1" applyFont="1" applyFill="1" applyBorder="1" applyAlignment="1">
      <alignment horizontal="left" vertical="top"/>
    </xf>
    <xf numFmtId="0" fontId="0" fillId="0" borderId="0" xfId="0" applyAlignment="1"/>
    <xf numFmtId="0" fontId="0" fillId="3" borderId="0" xfId="0" applyFill="1" applyBorder="1" applyAlignment="1">
      <alignment wrapText="1"/>
    </xf>
    <xf numFmtId="0" fontId="0" fillId="6" borderId="0" xfId="0" applyFill="1"/>
    <xf numFmtId="0" fontId="13" fillId="5" borderId="0" xfId="12"/>
    <xf numFmtId="0" fontId="14" fillId="0" borderId="0" xfId="0" applyFont="1"/>
    <xf numFmtId="0" fontId="0" fillId="7" borderId="0" xfId="0" applyFill="1"/>
    <xf numFmtId="0" fontId="0" fillId="8" borderId="0" xfId="0" applyFill="1"/>
    <xf numFmtId="0" fontId="1" fillId="8" borderId="0" xfId="0" applyFont="1" applyFill="1"/>
    <xf numFmtId="0" fontId="5" fillId="3" borderId="0" xfId="0" applyFont="1" applyFill="1" applyAlignment="1"/>
    <xf numFmtId="0" fontId="0" fillId="3" borderId="0" xfId="0" applyFill="1" applyAlignment="1"/>
    <xf numFmtId="0" fontId="15" fillId="0" borderId="0" xfId="0" applyFont="1" applyAlignment="1">
      <alignment vertical="top"/>
    </xf>
    <xf numFmtId="0" fontId="5" fillId="0" borderId="0" xfId="0" applyFont="1" applyAlignment="1">
      <alignment vertical="center"/>
    </xf>
    <xf numFmtId="0" fontId="15" fillId="3" borderId="0" xfId="0" applyFont="1" applyFill="1" applyAlignment="1">
      <alignment vertical="top"/>
    </xf>
    <xf numFmtId="0" fontId="0" fillId="3" borderId="0" xfId="0" applyFont="1" applyFill="1" applyAlignment="1">
      <alignment vertical="top"/>
    </xf>
    <xf numFmtId="0" fontId="1" fillId="3" borderId="0" xfId="0" applyFont="1" applyFill="1" applyAlignment="1"/>
    <xf numFmtId="0" fontId="10" fillId="3" borderId="0" xfId="0" applyFont="1" applyFill="1"/>
    <xf numFmtId="49" fontId="2" fillId="3" borderId="0" xfId="0" applyNumberFormat="1" applyFont="1" applyFill="1" applyBorder="1" applyAlignment="1">
      <alignment vertical="center" wrapText="1"/>
    </xf>
    <xf numFmtId="165" fontId="0" fillId="0" borderId="0" xfId="0" applyNumberFormat="1"/>
    <xf numFmtId="0" fontId="0" fillId="0" borderId="1" xfId="0" applyBorder="1"/>
    <xf numFmtId="0" fontId="0" fillId="0" borderId="2" xfId="0" applyBorder="1"/>
    <xf numFmtId="0" fontId="0" fillId="0" borderId="3" xfId="0" applyBorder="1"/>
    <xf numFmtId="0" fontId="0" fillId="0" borderId="6" xfId="0" applyBorder="1"/>
    <xf numFmtId="2" fontId="0" fillId="0" borderId="0" xfId="0" applyNumberFormat="1"/>
    <xf numFmtId="0" fontId="17" fillId="0" borderId="0" xfId="0" applyFont="1"/>
    <xf numFmtId="0" fontId="0" fillId="4" borderId="1" xfId="0" applyFill="1" applyBorder="1"/>
    <xf numFmtId="0" fontId="0" fillId="4" borderId="3" xfId="0" applyFill="1" applyBorder="1"/>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0" xfId="0" applyFont="1" applyFill="1"/>
    <xf numFmtId="0" fontId="0" fillId="0" borderId="0" xfId="0" applyFont="1" applyFill="1" applyAlignment="1">
      <alignment vertical="top"/>
    </xf>
    <xf numFmtId="0" fontId="0" fillId="3" borderId="0" xfId="0" applyFont="1" applyFill="1" applyBorder="1" applyAlignment="1">
      <alignment horizontal="left" vertical="top" wrapText="1"/>
    </xf>
    <xf numFmtId="0" fontId="5" fillId="0" borderId="0" xfId="0" applyFont="1" applyAlignment="1">
      <alignment horizontal="left"/>
    </xf>
    <xf numFmtId="0" fontId="5" fillId="0" borderId="0" xfId="0" applyFont="1" applyAlignment="1">
      <alignment wrapText="1"/>
    </xf>
    <xf numFmtId="0" fontId="2" fillId="0" borderId="0" xfId="0" applyFont="1"/>
    <xf numFmtId="0" fontId="2" fillId="9" borderId="0" xfId="0" applyFont="1" applyFill="1"/>
    <xf numFmtId="0" fontId="18" fillId="10" borderId="0" xfId="0" applyFont="1" applyFill="1"/>
    <xf numFmtId="0" fontId="18" fillId="0" borderId="0" xfId="0" applyFont="1"/>
    <xf numFmtId="0" fontId="1" fillId="0" borderId="0"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5" xfId="0" applyFont="1" applyFill="1" applyBorder="1" applyAlignment="1">
      <alignment horizontal="center"/>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0" borderId="0" xfId="0" applyFont="1" applyAlignment="1">
      <alignment wrapText="1"/>
    </xf>
  </cellXfs>
  <cellStyles count="13">
    <cellStyle name="Bad" xfId="12" builtinId="27"/>
    <cellStyle name="Comma 2" xfId="3" xr:uid="{00000000-0005-0000-0000-000031000000}"/>
    <cellStyle name="Comma 2 2" xfId="5" xr:uid="{00000000-0005-0000-0000-000031000000}"/>
    <cellStyle name="Comma 2 2 2" xfId="10" xr:uid="{00000000-0005-0000-0000-000031000000}"/>
    <cellStyle name="Comma 2 3" xfId="8" xr:uid="{00000000-0005-0000-0000-000031000000}"/>
    <cellStyle name="Comma 3" xfId="4" xr:uid="{00000000-0005-0000-0000-00002F000000}"/>
    <cellStyle name="Comma 3 2" xfId="9" xr:uid="{00000000-0005-0000-0000-00002F000000}"/>
    <cellStyle name="Comma 4" xfId="6" xr:uid="{00000000-0005-0000-0000-00002F000000}"/>
    <cellStyle name="Comma 4 2" xfId="11" xr:uid="{00000000-0005-0000-0000-00002F000000}"/>
    <cellStyle name="Comma 5" xfId="7" xr:uid="{00000000-0005-0000-0000-00002F000000}"/>
    <cellStyle name="Comma 6" xfId="2" xr:uid="{00000000-0005-0000-0000-000032000000}"/>
    <cellStyle name="Normal" xfId="0" builtinId="0"/>
    <cellStyle name="Normal 2" xfId="1" xr:uid="{E9BF2A28-136C-4EFD-AFCE-CC95E0570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tabSelected="1" workbookViewId="0">
      <selection activeCell="C9" sqref="C9"/>
    </sheetView>
  </sheetViews>
  <sheetFormatPr defaultColWidth="9.109375" defaultRowHeight="14.4" x14ac:dyDescent="0.3"/>
  <cols>
    <col min="1" max="1" width="15.44140625" customWidth="1"/>
    <col min="2" max="2" width="30.5546875" customWidth="1"/>
    <col min="3" max="3" width="57.6640625" customWidth="1"/>
    <col min="4" max="4" width="29.33203125" customWidth="1"/>
    <col min="5" max="5" width="27.44140625" customWidth="1"/>
    <col min="6" max="6" width="33.44140625" customWidth="1"/>
    <col min="7" max="7" width="32.33203125" customWidth="1"/>
    <col min="8" max="8" width="10.33203125" customWidth="1"/>
    <col min="9" max="9" width="11.33203125" customWidth="1"/>
  </cols>
  <sheetData>
    <row r="1" spans="1:8" x14ac:dyDescent="0.3">
      <c r="A1" t="s">
        <v>25</v>
      </c>
    </row>
    <row r="2" spans="1:8" s="66" customFormat="1" x14ac:dyDescent="0.3">
      <c r="A2" s="66" t="s">
        <v>623</v>
      </c>
      <c r="C2" s="132"/>
      <c r="D2" s="132"/>
      <c r="E2" s="132"/>
    </row>
    <row r="3" spans="1:8" x14ac:dyDescent="0.3">
      <c r="A3" t="s">
        <v>6</v>
      </c>
      <c r="B3" t="s">
        <v>203</v>
      </c>
    </row>
    <row r="5" spans="1:8" x14ac:dyDescent="0.3">
      <c r="A5" s="6" t="s">
        <v>21</v>
      </c>
      <c r="B5" s="6" t="s">
        <v>20</v>
      </c>
      <c r="C5" s="12" t="s">
        <v>2</v>
      </c>
      <c r="D5" s="12" t="s">
        <v>24</v>
      </c>
      <c r="E5" s="12" t="s">
        <v>3</v>
      </c>
    </row>
    <row r="6" spans="1:8" x14ac:dyDescent="0.3">
      <c r="A6" t="s">
        <v>43</v>
      </c>
      <c r="B6" t="s">
        <v>44</v>
      </c>
      <c r="C6" s="25" t="s">
        <v>450</v>
      </c>
      <c r="D6" s="15"/>
      <c r="E6" s="12"/>
    </row>
    <row r="7" spans="1:8" s="66" customFormat="1" x14ac:dyDescent="0.3">
      <c r="A7" s="133" t="s">
        <v>624</v>
      </c>
      <c r="B7" s="133" t="s">
        <v>44</v>
      </c>
      <c r="C7" s="134" t="s">
        <v>625</v>
      </c>
      <c r="D7" s="135"/>
      <c r="E7" s="133"/>
      <c r="F7" s="133"/>
      <c r="G7" s="136"/>
      <c r="H7" s="133"/>
    </row>
    <row r="8" spans="1:8" x14ac:dyDescent="0.3">
      <c r="A8" t="s">
        <v>0</v>
      </c>
      <c r="B8" t="s">
        <v>439</v>
      </c>
      <c r="C8" s="26" t="s">
        <v>627</v>
      </c>
      <c r="D8" s="16"/>
      <c r="E8" s="13"/>
    </row>
    <row r="9" spans="1:8" x14ac:dyDescent="0.3">
      <c r="A9" t="s">
        <v>1</v>
      </c>
      <c r="B9" t="s">
        <v>440</v>
      </c>
      <c r="C9" s="26" t="s">
        <v>380</v>
      </c>
      <c r="D9" s="16"/>
      <c r="E9" s="13"/>
    </row>
    <row r="10" spans="1:8" ht="43.5" customHeight="1" x14ac:dyDescent="0.3">
      <c r="A10" t="s">
        <v>42</v>
      </c>
      <c r="B10" t="s">
        <v>56</v>
      </c>
      <c r="C10" s="63" t="s">
        <v>617</v>
      </c>
      <c r="D10" s="16"/>
      <c r="E10" s="13"/>
      <c r="F10" s="65"/>
    </row>
    <row r="11" spans="1:8" x14ac:dyDescent="0.3">
      <c r="A11" t="s">
        <v>37</v>
      </c>
      <c r="B11" t="s">
        <v>38</v>
      </c>
      <c r="C11" s="26" t="s">
        <v>451</v>
      </c>
      <c r="D11" s="26"/>
      <c r="E11" s="26"/>
    </row>
    <row r="12" spans="1:8" x14ac:dyDescent="0.3">
      <c r="A12" s="66" t="s">
        <v>94</v>
      </c>
      <c r="B12" s="66" t="s">
        <v>618</v>
      </c>
      <c r="C12" s="26" t="s">
        <v>452</v>
      </c>
      <c r="D12" s="26"/>
      <c r="E12" s="26"/>
    </row>
    <row r="13" spans="1:8" x14ac:dyDescent="0.3">
      <c r="A13" s="66" t="s">
        <v>26</v>
      </c>
      <c r="B13" s="66" t="s">
        <v>441</v>
      </c>
      <c r="C13" s="26" t="s">
        <v>381</v>
      </c>
      <c r="D13" s="26"/>
      <c r="E13" s="26" t="s">
        <v>471</v>
      </c>
    </row>
    <row r="14" spans="1:8" x14ac:dyDescent="0.3">
      <c r="A14" s="66" t="s">
        <v>27</v>
      </c>
      <c r="B14" s="66" t="s">
        <v>28</v>
      </c>
      <c r="C14" s="64" t="s">
        <v>599</v>
      </c>
      <c r="D14" s="26"/>
      <c r="E14" s="64"/>
    </row>
    <row r="15" spans="1:8" x14ac:dyDescent="0.3">
      <c r="A15" s="66" t="s">
        <v>29</v>
      </c>
      <c r="B15" s="66" t="s">
        <v>442</v>
      </c>
      <c r="C15" s="26"/>
      <c r="D15" s="26"/>
      <c r="E15" s="64" t="s">
        <v>197</v>
      </c>
    </row>
    <row r="16" spans="1:8" x14ac:dyDescent="0.3">
      <c r="A16" s="66" t="s">
        <v>438</v>
      </c>
      <c r="B16" s="66"/>
      <c r="C16" s="26" t="s">
        <v>472</v>
      </c>
      <c r="D16" s="26"/>
      <c r="E16" s="26"/>
    </row>
    <row r="17" spans="1:6" x14ac:dyDescent="0.3">
      <c r="A17" s="66" t="s">
        <v>30</v>
      </c>
      <c r="B17" s="131">
        <v>2018</v>
      </c>
      <c r="C17" s="26" t="s">
        <v>378</v>
      </c>
      <c r="D17" s="17"/>
      <c r="E17" s="26"/>
    </row>
    <row r="18" spans="1:6" x14ac:dyDescent="0.3">
      <c r="A18" s="66" t="s">
        <v>377</v>
      </c>
      <c r="B18" s="66" t="s">
        <v>22</v>
      </c>
      <c r="C18" s="26" t="s">
        <v>186</v>
      </c>
      <c r="D18" s="17"/>
      <c r="E18" s="26"/>
    </row>
    <row r="19" spans="1:6" x14ac:dyDescent="0.3">
      <c r="A19" s="66" t="s">
        <v>443</v>
      </c>
      <c r="B19" s="66" t="s">
        <v>23</v>
      </c>
      <c r="C19" s="26" t="s">
        <v>187</v>
      </c>
      <c r="D19" s="17"/>
      <c r="E19" s="26"/>
    </row>
    <row r="20" spans="1:6" s="1" customFormat="1" x14ac:dyDescent="0.3">
      <c r="A20" s="111" t="s">
        <v>444</v>
      </c>
      <c r="B20" s="111" t="s">
        <v>619</v>
      </c>
      <c r="C20" s="26" t="s">
        <v>379</v>
      </c>
      <c r="D20" s="18"/>
      <c r="E20" s="28"/>
    </row>
    <row r="21" spans="1:6" s="1" customFormat="1" x14ac:dyDescent="0.3">
      <c r="A21" s="111" t="s">
        <v>31</v>
      </c>
      <c r="B21" s="111" t="s">
        <v>45</v>
      </c>
      <c r="C21" s="50"/>
      <c r="D21" s="27"/>
      <c r="E21" s="55"/>
      <c r="F21" s="65"/>
    </row>
    <row r="22" spans="1:6" s="1" customFormat="1" x14ac:dyDescent="0.3">
      <c r="A22" s="111" t="s">
        <v>32</v>
      </c>
      <c r="B22" s="111" t="s">
        <v>45</v>
      </c>
      <c r="C22" s="50"/>
      <c r="D22" s="27"/>
      <c r="E22" s="55"/>
      <c r="F22" s="65"/>
    </row>
    <row r="23" spans="1:6" s="1" customFormat="1" x14ac:dyDescent="0.3">
      <c r="A23" s="111" t="s">
        <v>46</v>
      </c>
      <c r="B23" s="111" t="s">
        <v>73</v>
      </c>
      <c r="C23" s="26" t="s">
        <v>215</v>
      </c>
      <c r="D23" s="27"/>
      <c r="E23" s="28"/>
    </row>
    <row r="24" spans="1:6" s="1" customFormat="1" x14ac:dyDescent="0.3">
      <c r="A24" s="111" t="s">
        <v>47</v>
      </c>
      <c r="B24" s="111" t="s">
        <v>74</v>
      </c>
      <c r="C24" s="26" t="s">
        <v>585</v>
      </c>
      <c r="D24" s="27"/>
      <c r="E24" s="28"/>
    </row>
    <row r="25" spans="1:6" s="1" customFormat="1" x14ac:dyDescent="0.3">
      <c r="A25" s="111" t="s">
        <v>92</v>
      </c>
      <c r="B25" s="111" t="s">
        <v>93</v>
      </c>
      <c r="C25" s="26" t="s">
        <v>586</v>
      </c>
      <c r="D25" s="27" t="s">
        <v>587</v>
      </c>
      <c r="E25" s="26" t="s">
        <v>604</v>
      </c>
      <c r="F25" s="65"/>
    </row>
    <row r="26" spans="1:6" s="1" customFormat="1" ht="288" x14ac:dyDescent="0.3">
      <c r="A26" s="111" t="s">
        <v>72</v>
      </c>
      <c r="B26" s="111" t="s">
        <v>620</v>
      </c>
      <c r="C26" s="63" t="s">
        <v>589</v>
      </c>
      <c r="D26" s="116" t="s">
        <v>453</v>
      </c>
      <c r="E26" s="55" t="s">
        <v>626</v>
      </c>
    </row>
    <row r="27" spans="1:6" s="1" customFormat="1" x14ac:dyDescent="0.3">
      <c r="A27" s="111" t="s">
        <v>33</v>
      </c>
      <c r="B27" s="111" t="s">
        <v>55</v>
      </c>
      <c r="C27" s="26" t="s">
        <v>588</v>
      </c>
      <c r="D27" s="27"/>
      <c r="E27" s="28"/>
    </row>
    <row r="28" spans="1:6" s="1" customFormat="1" x14ac:dyDescent="0.3">
      <c r="A28" s="111" t="s">
        <v>34</v>
      </c>
      <c r="B28" s="111" t="s">
        <v>621</v>
      </c>
      <c r="C28" s="26" t="s">
        <v>459</v>
      </c>
      <c r="D28" s="27" t="s">
        <v>189</v>
      </c>
      <c r="E28" s="28" t="s">
        <v>591</v>
      </c>
    </row>
    <row r="29" spans="1:6" s="57" customFormat="1" x14ac:dyDescent="0.3">
      <c r="A29" s="53"/>
      <c r="B29" s="54"/>
      <c r="C29" s="26" t="s">
        <v>460</v>
      </c>
      <c r="D29" s="27" t="s">
        <v>464</v>
      </c>
      <c r="E29" s="28" t="s">
        <v>592</v>
      </c>
    </row>
    <row r="30" spans="1:6" s="57" customFormat="1" x14ac:dyDescent="0.3">
      <c r="A30" s="53"/>
      <c r="B30" s="54"/>
      <c r="C30" s="26" t="s">
        <v>458</v>
      </c>
      <c r="D30" s="27" t="s">
        <v>470</v>
      </c>
      <c r="E30" s="28" t="s">
        <v>474</v>
      </c>
    </row>
    <row r="31" spans="1:6" s="52" customFormat="1" x14ac:dyDescent="0.3">
      <c r="A31" s="53"/>
      <c r="B31" s="54"/>
      <c r="C31" s="26" t="s">
        <v>461</v>
      </c>
      <c r="D31" s="27" t="s">
        <v>189</v>
      </c>
      <c r="E31" s="28" t="s">
        <v>467</v>
      </c>
    </row>
    <row r="32" spans="1:6" s="52" customFormat="1" x14ac:dyDescent="0.3">
      <c r="A32" s="53"/>
      <c r="B32" s="54"/>
      <c r="C32" s="26" t="s">
        <v>462</v>
      </c>
      <c r="D32" s="27" t="s">
        <v>189</v>
      </c>
      <c r="E32" s="28" t="s">
        <v>204</v>
      </c>
    </row>
    <row r="33" spans="1:8" s="52" customFormat="1" x14ac:dyDescent="0.3">
      <c r="A33" s="53"/>
      <c r="B33" s="54"/>
      <c r="C33" s="26" t="s">
        <v>463</v>
      </c>
      <c r="D33" s="27" t="s">
        <v>189</v>
      </c>
      <c r="E33" s="28" t="s">
        <v>205</v>
      </c>
    </row>
    <row r="34" spans="1:8" s="57" customFormat="1" x14ac:dyDescent="0.3">
      <c r="A34" s="53"/>
      <c r="B34" s="54"/>
      <c r="C34" s="26" t="s">
        <v>454</v>
      </c>
      <c r="D34" s="27" t="s">
        <v>189</v>
      </c>
      <c r="E34" s="28" t="s">
        <v>206</v>
      </c>
    </row>
    <row r="35" spans="1:8" s="57" customFormat="1" x14ac:dyDescent="0.3">
      <c r="A35" s="53"/>
      <c r="B35" s="54"/>
      <c r="C35" s="26" t="s">
        <v>455</v>
      </c>
      <c r="D35" s="27" t="s">
        <v>189</v>
      </c>
      <c r="E35" s="28" t="s">
        <v>207</v>
      </c>
    </row>
    <row r="36" spans="1:8" s="57" customFormat="1" x14ac:dyDescent="0.3">
      <c r="A36" s="53"/>
      <c r="B36" s="54"/>
      <c r="C36" s="26" t="s">
        <v>456</v>
      </c>
      <c r="D36" s="27" t="s">
        <v>189</v>
      </c>
      <c r="E36" s="28" t="s">
        <v>217</v>
      </c>
    </row>
    <row r="37" spans="1:8" s="52" customFormat="1" x14ac:dyDescent="0.3">
      <c r="A37" s="53"/>
      <c r="B37" s="54"/>
      <c r="C37" s="26" t="s">
        <v>457</v>
      </c>
      <c r="D37" s="27" t="s">
        <v>189</v>
      </c>
      <c r="E37" s="28" t="s">
        <v>466</v>
      </c>
    </row>
    <row r="38" spans="1:8" s="57" customFormat="1" x14ac:dyDescent="0.3">
      <c r="A38" s="53"/>
      <c r="B38" s="54"/>
      <c r="C38" s="26" t="s">
        <v>465</v>
      </c>
      <c r="D38" s="27" t="s">
        <v>470</v>
      </c>
      <c r="E38" s="28" t="s">
        <v>590</v>
      </c>
    </row>
    <row r="39" spans="1:8" s="1" customFormat="1" x14ac:dyDescent="0.3">
      <c r="A39" s="2" t="s">
        <v>35</v>
      </c>
      <c r="B39" s="4" t="s">
        <v>54</v>
      </c>
      <c r="C39" s="26" t="s">
        <v>593</v>
      </c>
      <c r="D39" s="27"/>
      <c r="E39" s="28"/>
    </row>
    <row r="40" spans="1:8" s="1" customFormat="1" x14ac:dyDescent="0.3">
      <c r="A40" s="2" t="s">
        <v>36</v>
      </c>
      <c r="B40" s="4" t="s">
        <v>97</v>
      </c>
      <c r="C40" s="26" t="s">
        <v>473</v>
      </c>
      <c r="D40" s="27"/>
      <c r="E40" s="28"/>
    </row>
    <row r="41" spans="1:8" s="1" customFormat="1" x14ac:dyDescent="0.3">
      <c r="C41" s="14"/>
      <c r="D41" s="14"/>
      <c r="E41" s="14"/>
    </row>
    <row r="42" spans="1:8" s="1" customFormat="1" x14ac:dyDescent="0.3">
      <c r="B42" s="4"/>
      <c r="C42" s="13"/>
      <c r="D42" s="13"/>
      <c r="E42" s="14"/>
    </row>
    <row r="43" spans="1:8" s="1" customFormat="1" x14ac:dyDescent="0.3">
      <c r="B43" s="7" t="s">
        <v>96</v>
      </c>
      <c r="C43"/>
      <c r="D43"/>
      <c r="E43"/>
      <c r="F43"/>
      <c r="G43"/>
    </row>
    <row r="44" spans="1:8" s="1" customFormat="1" x14ac:dyDescent="0.3">
      <c r="A44"/>
      <c r="B44" s="10" t="s">
        <v>91</v>
      </c>
      <c r="C44" s="10" t="s">
        <v>48</v>
      </c>
      <c r="D44" s="10" t="s">
        <v>41</v>
      </c>
      <c r="E44" s="10" t="s">
        <v>18</v>
      </c>
      <c r="F44" s="10" t="s">
        <v>19</v>
      </c>
      <c r="G44" s="10" t="s">
        <v>57</v>
      </c>
      <c r="H44" s="10" t="s">
        <v>49</v>
      </c>
    </row>
    <row r="45" spans="1:8" s="1" customFormat="1" x14ac:dyDescent="0.3">
      <c r="A45" s="6" t="s">
        <v>9</v>
      </c>
      <c r="B45" s="113" t="s">
        <v>435</v>
      </c>
      <c r="C45" s="113"/>
      <c r="D45" s="113" t="s">
        <v>190</v>
      </c>
      <c r="E45" s="113" t="s">
        <v>436</v>
      </c>
      <c r="F45" s="113" t="s">
        <v>383</v>
      </c>
      <c r="G45" s="112"/>
      <c r="H45" s="30" t="s">
        <v>468</v>
      </c>
    </row>
    <row r="46" spans="1:8" s="57" customFormat="1" x14ac:dyDescent="0.3">
      <c r="A46" s="58" t="s">
        <v>39</v>
      </c>
      <c r="B46" s="113" t="s">
        <v>437</v>
      </c>
      <c r="C46" s="113"/>
      <c r="D46" s="113" t="s">
        <v>190</v>
      </c>
      <c r="E46" s="113" t="s">
        <v>436</v>
      </c>
      <c r="F46" s="113" t="s">
        <v>383</v>
      </c>
      <c r="G46" s="112"/>
      <c r="H46" s="59" t="s">
        <v>469</v>
      </c>
    </row>
    <row r="47" spans="1:8" s="56" customFormat="1" x14ac:dyDescent="0.3">
      <c r="A47" s="58" t="s">
        <v>191</v>
      </c>
      <c r="B47" s="31" t="s">
        <v>208</v>
      </c>
      <c r="C47" s="31" t="s">
        <v>212</v>
      </c>
      <c r="D47" s="31" t="s">
        <v>190</v>
      </c>
      <c r="E47" s="31" t="s">
        <v>376</v>
      </c>
      <c r="F47" s="113" t="s">
        <v>383</v>
      </c>
      <c r="G47" s="31" t="s">
        <v>477</v>
      </c>
      <c r="H47" s="31" t="s">
        <v>445</v>
      </c>
    </row>
    <row r="48" spans="1:8" s="1" customFormat="1" x14ac:dyDescent="0.3">
      <c r="A48" s="58" t="s">
        <v>192</v>
      </c>
      <c r="B48" s="31" t="s">
        <v>208</v>
      </c>
      <c r="C48" s="31" t="s">
        <v>213</v>
      </c>
      <c r="D48" s="31" t="s">
        <v>190</v>
      </c>
      <c r="E48" s="31" t="s">
        <v>376</v>
      </c>
      <c r="F48" s="113" t="s">
        <v>383</v>
      </c>
      <c r="G48" s="31" t="s">
        <v>477</v>
      </c>
      <c r="H48" s="31" t="s">
        <v>445</v>
      </c>
    </row>
    <row r="49" spans="1:8" s="56" customFormat="1" x14ac:dyDescent="0.3">
      <c r="A49" s="58" t="s">
        <v>196</v>
      </c>
      <c r="B49" s="31" t="s">
        <v>208</v>
      </c>
      <c r="C49" s="31" t="s">
        <v>214</v>
      </c>
      <c r="D49" s="31" t="s">
        <v>190</v>
      </c>
      <c r="E49" s="31" t="s">
        <v>376</v>
      </c>
      <c r="F49" s="113" t="s">
        <v>383</v>
      </c>
      <c r="G49" s="31" t="s">
        <v>477</v>
      </c>
      <c r="H49" s="31" t="s">
        <v>445</v>
      </c>
    </row>
    <row r="50" spans="1:8" s="110" customFormat="1" x14ac:dyDescent="0.3">
      <c r="A50" s="58" t="s">
        <v>392</v>
      </c>
      <c r="B50" s="31" t="s">
        <v>209</v>
      </c>
      <c r="C50" s="31" t="s">
        <v>432</v>
      </c>
      <c r="D50" s="31" t="s">
        <v>190</v>
      </c>
      <c r="E50" s="31" t="s">
        <v>376</v>
      </c>
      <c r="F50" s="113" t="s">
        <v>383</v>
      </c>
      <c r="G50" s="31" t="s">
        <v>477</v>
      </c>
      <c r="H50" s="31" t="s">
        <v>445</v>
      </c>
    </row>
    <row r="51" spans="1:8" s="110" customFormat="1" x14ac:dyDescent="0.3">
      <c r="A51" s="58" t="s">
        <v>387</v>
      </c>
      <c r="B51" s="31" t="s">
        <v>210</v>
      </c>
      <c r="C51" s="31" t="s">
        <v>211</v>
      </c>
      <c r="D51" s="31" t="s">
        <v>190</v>
      </c>
      <c r="E51" s="31" t="s">
        <v>376</v>
      </c>
      <c r="F51" s="113" t="s">
        <v>383</v>
      </c>
      <c r="G51" s="31" t="s">
        <v>477</v>
      </c>
      <c r="H51" s="31" t="s">
        <v>445</v>
      </c>
    </row>
    <row r="52" spans="1:8" s="1" customFormat="1" x14ac:dyDescent="0.3">
      <c r="A52"/>
      <c r="B52" s="10"/>
      <c r="C52" s="10"/>
      <c r="D52" s="10"/>
      <c r="E52" s="10"/>
      <c r="F52" s="10"/>
      <c r="G52" s="10"/>
    </row>
    <row r="53" spans="1:8" s="1" customFormat="1" x14ac:dyDescent="0.3">
      <c r="A53" s="10" t="s">
        <v>50</v>
      </c>
      <c r="B53" s="29"/>
      <c r="C53" s="10"/>
      <c r="D53" s="10"/>
      <c r="E53" s="10"/>
      <c r="F53" s="10"/>
      <c r="G53" s="10"/>
    </row>
    <row r="54" spans="1:8" s="1" customFormat="1" x14ac:dyDescent="0.3">
      <c r="A54" s="10"/>
      <c r="B54" s="10"/>
      <c r="C54" s="10"/>
      <c r="D54" s="10"/>
      <c r="E54" s="10"/>
      <c r="F54" s="10"/>
      <c r="G54" s="10"/>
    </row>
    <row r="55" spans="1:8" x14ac:dyDescent="0.3">
      <c r="A55" s="1"/>
      <c r="B55" s="1"/>
      <c r="C55" s="1"/>
      <c r="D55" s="1"/>
      <c r="E55" s="1"/>
      <c r="F55" s="1"/>
    </row>
    <row r="56" spans="1:8" x14ac:dyDescent="0.3">
      <c r="A56" s="11" t="s">
        <v>95</v>
      </c>
      <c r="B56" s="19"/>
      <c r="C56" s="19"/>
      <c r="D56" s="19"/>
      <c r="E56" s="19"/>
      <c r="F56" s="1"/>
    </row>
    <row r="57" spans="1:8" x14ac:dyDescent="0.3">
      <c r="A57" s="6" t="s">
        <v>58</v>
      </c>
      <c r="B57" s="6" t="s">
        <v>76</v>
      </c>
      <c r="C57" s="6" t="s">
        <v>49</v>
      </c>
      <c r="D57" s="19"/>
      <c r="F57" s="1"/>
    </row>
    <row r="58" spans="1:8" x14ac:dyDescent="0.3">
      <c r="A58" s="31" t="s">
        <v>193</v>
      </c>
      <c r="B58" s="31" t="s">
        <v>194</v>
      </c>
      <c r="C58" s="31"/>
      <c r="D58" s="19"/>
      <c r="E58" s="19"/>
      <c r="F58" s="1"/>
    </row>
    <row r="59" spans="1:8" x14ac:dyDescent="0.3">
      <c r="A59" s="19"/>
      <c r="B59" s="19"/>
      <c r="C59" s="19"/>
      <c r="D59" s="19"/>
      <c r="E59" s="19"/>
      <c r="F59" s="1"/>
    </row>
    <row r="60" spans="1:8" x14ac:dyDescent="0.3">
      <c r="A60" s="6" t="s">
        <v>59</v>
      </c>
      <c r="B60" s="9"/>
      <c r="C60" s="9"/>
      <c r="D60" s="9"/>
      <c r="E60" s="9"/>
      <c r="F60" s="1"/>
    </row>
    <row r="61" spans="1:8" x14ac:dyDescent="0.3">
      <c r="A61" s="6" t="s">
        <v>61</v>
      </c>
      <c r="B61" s="6" t="s">
        <v>62</v>
      </c>
      <c r="C61" s="6" t="s">
        <v>51</v>
      </c>
      <c r="D61" s="6" t="s">
        <v>52</v>
      </c>
      <c r="E61" s="6" t="s">
        <v>49</v>
      </c>
      <c r="F61" s="1"/>
    </row>
    <row r="62" spans="1:8" ht="26.4" customHeight="1" x14ac:dyDescent="0.3">
      <c r="A62" s="42" t="s">
        <v>10</v>
      </c>
      <c r="B62" s="114" t="s">
        <v>433</v>
      </c>
      <c r="C62" s="108" t="s">
        <v>448</v>
      </c>
      <c r="D62" s="108" t="s">
        <v>446</v>
      </c>
      <c r="E62" s="109" t="s">
        <v>595</v>
      </c>
      <c r="F62" s="1"/>
    </row>
    <row r="63" spans="1:8" ht="28.8" x14ac:dyDescent="0.3">
      <c r="A63" s="42" t="s">
        <v>11</v>
      </c>
      <c r="B63" s="114" t="s">
        <v>434</v>
      </c>
      <c r="C63" s="109" t="s">
        <v>449</v>
      </c>
      <c r="D63" s="60" t="s">
        <v>447</v>
      </c>
      <c r="E63" s="109" t="s">
        <v>596</v>
      </c>
      <c r="F63" s="1"/>
    </row>
    <row r="64" spans="1:8" x14ac:dyDescent="0.3">
      <c r="A64" s="6" t="s">
        <v>53</v>
      </c>
      <c r="B64" s="25"/>
      <c r="C64" s="32"/>
      <c r="D64" s="32"/>
      <c r="E64" s="32"/>
      <c r="F64" s="1"/>
    </row>
    <row r="65" spans="1:7" x14ac:dyDescent="0.3">
      <c r="F65" s="1"/>
    </row>
    <row r="66" spans="1:7" x14ac:dyDescent="0.3">
      <c r="F66" s="1"/>
    </row>
    <row r="67" spans="1:7" x14ac:dyDescent="0.3">
      <c r="C67" s="13"/>
      <c r="D67" s="8"/>
      <c r="F67" s="1"/>
    </row>
    <row r="69" spans="1:7" x14ac:dyDescent="0.3">
      <c r="A69" s="20" t="s">
        <v>60</v>
      </c>
      <c r="B69" s="9"/>
      <c r="C69" s="9"/>
      <c r="D69" s="9"/>
      <c r="E69" s="9"/>
    </row>
    <row r="70" spans="1:7" x14ac:dyDescent="0.3">
      <c r="A70" s="6" t="s">
        <v>63</v>
      </c>
      <c r="B70" s="10" t="s">
        <v>8</v>
      </c>
      <c r="C70" s="9"/>
      <c r="D70" s="9"/>
      <c r="E70" s="9"/>
      <c r="F70" s="9"/>
      <c r="G70" s="9"/>
    </row>
    <row r="71" spans="1:7" x14ac:dyDescent="0.3">
      <c r="A71" s="32"/>
      <c r="B71" s="32"/>
      <c r="F71" s="10"/>
      <c r="G71" s="9"/>
    </row>
    <row r="72" spans="1:7" x14ac:dyDescent="0.3">
      <c r="F72" s="9"/>
      <c r="G72" s="9"/>
    </row>
    <row r="73" spans="1:7" x14ac:dyDescent="0.3">
      <c r="A73" s="9"/>
      <c r="B73" s="9"/>
      <c r="C73" s="9"/>
      <c r="D73" s="9"/>
      <c r="E73" s="9"/>
      <c r="F73" s="9"/>
      <c r="G73" s="9"/>
    </row>
    <row r="74" spans="1:7" x14ac:dyDescent="0.3">
      <c r="A74" s="9"/>
      <c r="B74" s="9"/>
      <c r="C74" s="9"/>
      <c r="D74" s="9"/>
      <c r="E74" s="9"/>
      <c r="F74" s="9"/>
      <c r="G74" s="9"/>
    </row>
    <row r="75" spans="1:7" x14ac:dyDescent="0.3">
      <c r="A75" s="9"/>
      <c r="B75" s="9"/>
      <c r="C75" s="9"/>
      <c r="D75" s="9"/>
      <c r="E75" s="9"/>
      <c r="F75" s="9"/>
      <c r="G75" s="9"/>
    </row>
    <row r="76" spans="1:7" x14ac:dyDescent="0.3">
      <c r="A76" s="9"/>
      <c r="B76" s="9"/>
      <c r="C76" s="9"/>
      <c r="D76" s="9"/>
      <c r="E76" s="9"/>
      <c r="F76" s="9"/>
      <c r="G76" s="9"/>
    </row>
    <row r="77" spans="1:7" x14ac:dyDescent="0.3">
      <c r="A77" s="9"/>
      <c r="B77" s="9"/>
      <c r="C77" s="9"/>
      <c r="D77" s="9"/>
      <c r="E77" s="9"/>
      <c r="F77" s="9"/>
      <c r="G77" s="9"/>
    </row>
    <row r="78" spans="1:7" x14ac:dyDescent="0.3">
      <c r="A78" s="9"/>
      <c r="B78" s="9"/>
      <c r="C78" s="9"/>
      <c r="D78" s="9"/>
      <c r="E78" s="9"/>
      <c r="F78" s="9"/>
      <c r="G78" s="9"/>
    </row>
    <row r="79" spans="1:7" x14ac:dyDescent="0.3">
      <c r="A79" s="9"/>
      <c r="B79" s="9"/>
      <c r="C79" s="9"/>
      <c r="D79" s="9"/>
      <c r="E79" s="9"/>
      <c r="F79" s="9"/>
      <c r="G79" s="9"/>
    </row>
  </sheetData>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workbookViewId="0">
      <selection activeCell="F7" sqref="F7"/>
    </sheetView>
  </sheetViews>
  <sheetFormatPr defaultColWidth="9.109375" defaultRowHeight="14.4" x14ac:dyDescent="0.3"/>
  <cols>
    <col min="1" max="1" width="14.44140625" customWidth="1"/>
    <col min="2" max="2" width="45.33203125" customWidth="1"/>
    <col min="3" max="4" width="20.44140625" customWidth="1"/>
    <col min="5" max="5" width="22.5546875" customWidth="1"/>
    <col min="6" max="6" width="46.6640625" customWidth="1"/>
    <col min="7" max="10" width="20.6640625" customWidth="1"/>
    <col min="11" max="11" width="27.44140625" customWidth="1"/>
    <col min="12" max="12" width="27.33203125" customWidth="1"/>
    <col min="13" max="13" width="29.33203125" customWidth="1"/>
    <col min="14" max="14" width="23.6640625" customWidth="1"/>
    <col min="15" max="15" width="20.5546875" customWidth="1"/>
    <col min="16" max="16" width="22.5546875" customWidth="1"/>
    <col min="17" max="18" width="20.6640625" customWidth="1"/>
    <col min="19" max="19" width="18.6640625" bestFit="1" customWidth="1"/>
  </cols>
  <sheetData>
    <row r="1" spans="1:19" x14ac:dyDescent="0.3">
      <c r="A1" s="10" t="s">
        <v>71</v>
      </c>
      <c r="B1" s="9"/>
      <c r="C1" s="9"/>
      <c r="D1" s="9"/>
      <c r="E1" s="9"/>
      <c r="F1" s="123"/>
      <c r="G1" s="9"/>
      <c r="H1" s="9"/>
      <c r="I1" s="9"/>
      <c r="J1" s="9"/>
    </row>
    <row r="2" spans="1:19" x14ac:dyDescent="0.3">
      <c r="A2" s="9"/>
      <c r="B2" s="9"/>
      <c r="C2" s="9"/>
      <c r="D2" s="9"/>
      <c r="E2" s="9"/>
    </row>
    <row r="3" spans="1:19" x14ac:dyDescent="0.3">
      <c r="A3" s="9"/>
      <c r="B3" s="9"/>
      <c r="C3" s="9"/>
      <c r="D3" s="9"/>
      <c r="E3" s="9"/>
    </row>
    <row r="4" spans="1:19" x14ac:dyDescent="0.3">
      <c r="A4" s="10" t="s">
        <v>4</v>
      </c>
      <c r="B4" s="10" t="s">
        <v>64</v>
      </c>
      <c r="C4" s="10" t="s">
        <v>65</v>
      </c>
      <c r="D4" s="10" t="s">
        <v>98</v>
      </c>
      <c r="E4" s="10" t="s">
        <v>66</v>
      </c>
      <c r="F4" s="10" t="s">
        <v>99</v>
      </c>
      <c r="G4" s="137" t="s">
        <v>100</v>
      </c>
      <c r="H4" s="137"/>
      <c r="I4" s="137"/>
      <c r="J4" s="137"/>
      <c r="K4" s="22" t="s">
        <v>101</v>
      </c>
      <c r="L4" s="10" t="s">
        <v>40</v>
      </c>
      <c r="M4" s="137" t="s">
        <v>102</v>
      </c>
      <c r="N4" s="137"/>
      <c r="O4" s="137"/>
      <c r="P4" s="137"/>
      <c r="Q4" s="10" t="s">
        <v>3</v>
      </c>
      <c r="R4" s="10" t="s">
        <v>67</v>
      </c>
      <c r="S4" s="61" t="s">
        <v>370</v>
      </c>
    </row>
    <row r="5" spans="1:19" x14ac:dyDescent="0.3">
      <c r="A5" s="10" t="s">
        <v>70</v>
      </c>
      <c r="B5" s="10"/>
      <c r="C5" s="10"/>
      <c r="D5" s="10" t="str">
        <f>IF(ISTEXT(F6),"(NB! Velg tiltakskategori under)","")</f>
        <v>(NB! Velg tiltakskategori under)</v>
      </c>
      <c r="E5" s="6" t="s">
        <v>103</v>
      </c>
      <c r="F5" s="6" t="s">
        <v>103</v>
      </c>
      <c r="G5" s="137" t="s">
        <v>104</v>
      </c>
      <c r="H5" s="137"/>
      <c r="I5" s="137"/>
      <c r="J5" s="137"/>
      <c r="K5" s="10" t="s">
        <v>105</v>
      </c>
      <c r="L5" s="6" t="s">
        <v>103</v>
      </c>
      <c r="M5" s="34" t="s">
        <v>106</v>
      </c>
      <c r="N5" s="6" t="s">
        <v>107</v>
      </c>
      <c r="O5" s="6" t="s">
        <v>108</v>
      </c>
      <c r="P5" s="6" t="s">
        <v>109</v>
      </c>
    </row>
    <row r="6" spans="1:19" s="100" customFormat="1" x14ac:dyDescent="0.3">
      <c r="A6" s="96" t="s">
        <v>16</v>
      </c>
      <c r="B6" s="97" t="s">
        <v>375</v>
      </c>
      <c r="C6" s="97" t="s">
        <v>195</v>
      </c>
      <c r="D6" s="97" t="s">
        <v>176</v>
      </c>
      <c r="E6" s="97">
        <v>4</v>
      </c>
      <c r="F6" s="97" t="s">
        <v>597</v>
      </c>
      <c r="G6" s="98" t="s">
        <v>609</v>
      </c>
      <c r="H6" s="98"/>
      <c r="I6" s="98" t="str">
        <f>IF(ISNUMBER(SEARCH(Tiltaksanalyse!$A$80,$D6)),Tiltaksanalyse!E$80,IF(ISNUMBER(SEARCH(Tiltaksanalyse!$A$81,Tiltaksanalyse!$D6)),Tiltaksanalyse!E$81,IF(ISNUMBER(SEARCH(Tiltaksanalyse!$A$82,Tiltaksanalyse!$D6)),Tiltaksanalyse!E$82,IF(ISNUMBER(SEARCH(Tiltaksanalyse!$A$83,Tiltaksanalyse!$D6)),Tiltaksanalyse!E$83,IF(ISNUMBER(SEARCH(Tiltaksanalyse!$A$84,Tiltaksanalyse!$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$95,Tiltaksanalyse!$D6)),Tiltaksanalyse!E$94,"")))))))))))))))</f>
        <v xml:space="preserve"> </v>
      </c>
      <c r="J6" s="98" t="str">
        <f>IF(ISNUMBER(SEARCH(Tiltaksanalyse!$A$80,$D6)),Tiltaksanalyse!F$80,IF(ISNUMBER(SEARCH(Tiltaksanalyse!$A$81,Tiltaksanalyse!$D6)),Tiltaksanalyse!F$81,IF(ISNUMBER(SEARCH(Tiltaksanalyse!$A$82,Tiltaksanalyse!$D6)),Tiltaksanalyse!F$82,IF(ISNUMBER(SEARCH(Tiltaksanalyse!$A$83,Tiltaksanalyse!$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$95,Tiltaksanalyse!$D6)),Tiltaksanalyse!F$94,"")))))))))))))))</f>
        <v xml:space="preserve"> </v>
      </c>
      <c r="K6" s="97" t="s">
        <v>373</v>
      </c>
      <c r="L6" s="97"/>
      <c r="M6" s="99" t="s">
        <v>622</v>
      </c>
      <c r="N6" s="97" t="s">
        <v>622</v>
      </c>
      <c r="O6" s="97"/>
      <c r="P6" s="97"/>
      <c r="Q6" s="97"/>
      <c r="R6" s="130" t="s">
        <v>371</v>
      </c>
      <c r="S6" s="130"/>
    </row>
    <row r="7" spans="1:19" s="100" customFormat="1" ht="28.8" x14ac:dyDescent="0.3">
      <c r="A7" s="96" t="s">
        <v>17</v>
      </c>
      <c r="B7" s="97" t="s">
        <v>475</v>
      </c>
      <c r="C7" s="97" t="s">
        <v>195</v>
      </c>
      <c r="D7" s="97" t="s">
        <v>176</v>
      </c>
      <c r="E7" s="97" t="s">
        <v>476</v>
      </c>
      <c r="F7" s="97" t="s">
        <v>598</v>
      </c>
      <c r="G7" s="98" t="s">
        <v>610</v>
      </c>
      <c r="H7" s="98"/>
      <c r="I7" s="98" t="str">
        <f>IF(ISNUMBER(SEARCH(Tiltaksanalyse!$A$80,$D7)),Tiltaksanalyse!E$80,IF(ISNUMBER(SEARCH(Tiltaksanalyse!$A$81,Tiltaksanalyse!$D7)),Tiltaksanalyse!E$81,IF(ISNUMBER(SEARCH(Tiltaksanalyse!$A$82,Tiltaksanalyse!$D7)),Tiltaksanalyse!E$82,IF(ISNUMBER(SEARCH(Tiltaksanalyse!$A$83,Tiltaksanalyse!$D7)),Tiltaksanalyse!E$83,IF(ISNUMBER(SEARCH(Tiltaksanalyse!$A$84,Tiltaksanalyse!$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$95,Tiltaksanalyse!$D7)),Tiltaksanalyse!E$94,"")))))))))))))))</f>
        <v xml:space="preserve"> </v>
      </c>
      <c r="J7" s="98" t="str">
        <f>IF(ISNUMBER(SEARCH(Tiltaksanalyse!$A$80,$D7)),Tiltaksanalyse!F$80,IF(ISNUMBER(SEARCH(Tiltaksanalyse!$A$81,Tiltaksanalyse!$D7)),Tiltaksanalyse!F$81,IF(ISNUMBER(SEARCH(Tiltaksanalyse!$A$82,Tiltaksanalyse!$D7)),Tiltaksanalyse!F$82,IF(ISNUMBER(SEARCH(Tiltaksanalyse!$A$83,Tiltaksanalyse!$D7)),Tiltaksanalyse!F$83,IF(ISNUMBER(SEARCH(Tiltaksanalyse!$A$84,Tiltaksanalyse!$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$95,Tiltaksanalyse!$D7)),Tiltaksanalyse!F$94,"")))))))))))))))</f>
        <v xml:space="preserve"> </v>
      </c>
      <c r="K7" s="97" t="s">
        <v>374</v>
      </c>
      <c r="L7" s="97"/>
      <c r="M7" s="99" t="s">
        <v>622</v>
      </c>
      <c r="N7" s="97" t="s">
        <v>622</v>
      </c>
      <c r="O7" s="97"/>
      <c r="P7" s="97"/>
      <c r="Q7" s="97"/>
      <c r="R7" s="130" t="s">
        <v>372</v>
      </c>
      <c r="S7" s="130" t="s">
        <v>373</v>
      </c>
    </row>
    <row r="8" spans="1:19" s="100" customFormat="1" x14ac:dyDescent="0.3">
      <c r="A8" s="96" t="s">
        <v>110</v>
      </c>
      <c r="B8" s="97" t="s">
        <v>601</v>
      </c>
      <c r="C8" s="97" t="s">
        <v>195</v>
      </c>
      <c r="D8" s="97" t="s">
        <v>151</v>
      </c>
      <c r="E8" s="97" t="s">
        <v>612</v>
      </c>
      <c r="F8" s="97" t="s">
        <v>600</v>
      </c>
      <c r="G8" s="98" t="s">
        <v>603</v>
      </c>
      <c r="H8" s="98"/>
      <c r="I8" s="98"/>
      <c r="J8" s="98" t="str">
        <f>IF(ISNUMBER(SEARCH(Tiltaksanalyse!$A$80,$D8)),Tiltaksanalyse!F$80,IF(ISNUMBER(SEARCH(Tiltaksanalyse!$A$81,Tiltaksanalyse!$D8)),Tiltaksanalyse!F$81,IF(ISNUMBER(SEARCH(Tiltaksanalyse!$A$82,Tiltaksanalyse!$D8)),Tiltaksanalyse!F$82,IF(ISNUMBER(SEARCH(Tiltaksanalyse!$A$83,Tiltaksanalyse!$D8)),Tiltaksanalyse!F$83,IF(ISNUMBER(SEARCH(Tiltaksanalyse!$A$84,Tiltaksanalyse!$D8)),Tiltaksanalyse!F$84,IF(ISNUMBER(SEARCH(Tiltaksanalyse!$A$85,Tiltaksanalyse!$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$95,Tiltaksanalyse!$D8)),Tiltaksanalyse!F$94,"")))))))))))))))</f>
        <v xml:space="preserve"> </v>
      </c>
      <c r="K8" s="97" t="s">
        <v>374</v>
      </c>
      <c r="L8" s="97"/>
      <c r="M8" s="99" t="s">
        <v>622</v>
      </c>
      <c r="N8" s="97" t="s">
        <v>622</v>
      </c>
      <c r="O8" s="97"/>
      <c r="P8" s="97"/>
      <c r="Q8" s="97"/>
      <c r="R8" s="130" t="s">
        <v>371</v>
      </c>
      <c r="S8" s="130"/>
    </row>
    <row r="9" spans="1:19" s="100" customFormat="1" x14ac:dyDescent="0.3">
      <c r="A9" s="96"/>
      <c r="B9" s="97"/>
      <c r="C9" s="97"/>
      <c r="D9" s="97"/>
      <c r="E9" s="97"/>
      <c r="F9" s="97"/>
      <c r="G9" s="98"/>
      <c r="H9" s="98"/>
      <c r="I9" s="98"/>
      <c r="J9" s="98"/>
      <c r="K9" s="97"/>
      <c r="L9" s="97"/>
      <c r="M9" s="99"/>
      <c r="N9" s="97"/>
      <c r="O9" s="97" t="s">
        <v>622</v>
      </c>
      <c r="P9" s="97"/>
      <c r="Q9" s="97"/>
      <c r="R9" s="97"/>
      <c r="S9" s="97"/>
    </row>
    <row r="10" spans="1:19" s="8" customFormat="1" ht="15" thickBot="1" x14ac:dyDescent="0.35">
      <c r="A10" s="10"/>
      <c r="B10" s="9"/>
      <c r="C10" s="9"/>
      <c r="D10" s="9"/>
      <c r="E10" s="9"/>
      <c r="F10" s="9"/>
      <c r="G10" s="9"/>
      <c r="H10" s="9"/>
      <c r="I10" s="9"/>
      <c r="J10" s="9"/>
      <c r="K10" s="9"/>
      <c r="L10" s="9"/>
      <c r="M10" s="9"/>
      <c r="N10" s="9"/>
      <c r="O10" s="9"/>
      <c r="P10" s="9"/>
      <c r="Q10" s="9"/>
      <c r="R10" s="9"/>
    </row>
    <row r="11" spans="1:19" ht="15" thickBot="1" x14ac:dyDescent="0.35">
      <c r="A11" s="10" t="s">
        <v>68</v>
      </c>
      <c r="B11" s="9"/>
      <c r="C11" s="9"/>
      <c r="D11" s="9"/>
      <c r="E11" s="9"/>
      <c r="F11" s="9"/>
      <c r="G11" s="88"/>
      <c r="H11" s="88"/>
      <c r="I11" s="9"/>
      <c r="L11" s="8"/>
      <c r="M11" s="8"/>
      <c r="N11" s="8"/>
      <c r="O11" s="8"/>
    </row>
    <row r="12" spans="1:19" x14ac:dyDescent="0.3">
      <c r="A12" s="10" t="s">
        <v>198</v>
      </c>
      <c r="B12" s="62"/>
      <c r="C12" s="62"/>
      <c r="D12" s="62"/>
      <c r="E12" s="62"/>
      <c r="F12" s="62"/>
      <c r="G12" s="23"/>
      <c r="H12" s="23"/>
      <c r="I12" s="23"/>
      <c r="J12" s="23"/>
      <c r="K12" s="23"/>
      <c r="L12" s="29"/>
      <c r="M12" s="29"/>
      <c r="N12" s="29"/>
      <c r="O12" s="29"/>
      <c r="P12" s="29"/>
      <c r="Q12" s="29"/>
      <c r="R12" s="23"/>
    </row>
    <row r="13" spans="1:19" x14ac:dyDescent="0.3">
      <c r="A13" s="10" t="s">
        <v>199</v>
      </c>
      <c r="B13" s="62"/>
      <c r="C13" s="62"/>
      <c r="D13" s="62"/>
      <c r="E13" s="62"/>
      <c r="F13" s="62"/>
      <c r="G13" s="23"/>
      <c r="H13" s="23"/>
      <c r="I13" s="23"/>
      <c r="J13" s="23"/>
      <c r="K13" s="23"/>
      <c r="L13" s="29"/>
      <c r="M13" s="29"/>
      <c r="N13" s="29"/>
      <c r="O13" s="29"/>
      <c r="P13" s="29"/>
      <c r="Q13" s="29"/>
      <c r="R13" s="23"/>
    </row>
    <row r="14" spans="1:19" x14ac:dyDescent="0.3">
      <c r="A14" s="10" t="s">
        <v>69</v>
      </c>
      <c r="B14" s="33"/>
      <c r="C14" s="33"/>
      <c r="D14" s="33"/>
      <c r="E14" s="33"/>
      <c r="F14" s="33"/>
      <c r="G14" s="23"/>
      <c r="H14" s="23"/>
      <c r="I14" s="23"/>
      <c r="J14" s="23"/>
      <c r="K14" s="23"/>
      <c r="L14" s="29"/>
      <c r="M14" s="29"/>
      <c r="N14" s="29"/>
      <c r="O14" s="29"/>
      <c r="P14" s="29"/>
      <c r="Q14" s="29"/>
      <c r="R14" s="23"/>
    </row>
    <row r="15" spans="1:19" x14ac:dyDescent="0.3">
      <c r="A15" s="10"/>
      <c r="B15" s="9"/>
      <c r="C15" s="9"/>
      <c r="D15" s="9"/>
      <c r="E15" s="9"/>
      <c r="F15" s="9"/>
      <c r="G15" s="9"/>
      <c r="H15" s="9"/>
      <c r="I15" s="9"/>
      <c r="J15" s="9"/>
    </row>
    <row r="16" spans="1:19" x14ac:dyDescent="0.3">
      <c r="A16" s="10"/>
      <c r="B16" s="9"/>
      <c r="C16" s="9"/>
      <c r="D16" s="9"/>
      <c r="E16" s="9"/>
      <c r="F16" s="7" t="s">
        <v>185</v>
      </c>
      <c r="G16" s="9"/>
      <c r="H16" s="9"/>
      <c r="I16" s="9"/>
      <c r="J16" s="9"/>
    </row>
    <row r="17" spans="1:10" x14ac:dyDescent="0.3">
      <c r="A17" s="6" t="s">
        <v>71</v>
      </c>
      <c r="B17" s="5" t="s">
        <v>7</v>
      </c>
      <c r="C17" s="6"/>
      <c r="D17" s="6"/>
      <c r="E17" s="6"/>
      <c r="F17" s="6" t="s">
        <v>13</v>
      </c>
      <c r="G17" s="6"/>
      <c r="H17" s="9"/>
      <c r="I17" s="9"/>
      <c r="J17" s="22" t="s">
        <v>75</v>
      </c>
    </row>
    <row r="18" spans="1:10" ht="15" customHeight="1" x14ac:dyDescent="0.3">
      <c r="A18" s="5"/>
      <c r="B18" s="5" t="s">
        <v>10</v>
      </c>
      <c r="C18" s="5" t="s">
        <v>11</v>
      </c>
      <c r="D18" s="5"/>
      <c r="E18" s="5" t="s">
        <v>12</v>
      </c>
      <c r="F18" s="5" t="s">
        <v>10</v>
      </c>
      <c r="G18" s="5" t="s">
        <v>11</v>
      </c>
      <c r="H18" s="5" t="s">
        <v>12</v>
      </c>
      <c r="I18" s="5"/>
    </row>
    <row r="19" spans="1:10" ht="15" customHeight="1" x14ac:dyDescent="0.3">
      <c r="A19" s="10" t="s">
        <v>70</v>
      </c>
      <c r="B19" s="5"/>
      <c r="C19" s="5"/>
      <c r="D19" s="5"/>
      <c r="E19" s="5"/>
      <c r="F19" s="5"/>
      <c r="G19" s="5"/>
      <c r="H19" s="5"/>
      <c r="I19" s="5"/>
      <c r="J19" s="5"/>
    </row>
    <row r="20" spans="1:10" ht="15" customHeight="1" x14ac:dyDescent="0.3">
      <c r="A20" s="10" t="s">
        <v>16</v>
      </c>
      <c r="B20" s="31" t="s">
        <v>200</v>
      </c>
      <c r="C20" s="31" t="s">
        <v>200</v>
      </c>
      <c r="D20" s="31"/>
      <c r="E20" s="31"/>
      <c r="F20" s="31" t="s">
        <v>182</v>
      </c>
      <c r="G20" s="31" t="s">
        <v>201</v>
      </c>
      <c r="H20" s="29"/>
      <c r="I20" s="29"/>
      <c r="J20" s="29"/>
    </row>
    <row r="21" spans="1:10" ht="15" customHeight="1" x14ac:dyDescent="0.3">
      <c r="A21" s="10" t="s">
        <v>17</v>
      </c>
      <c r="B21" s="31" t="s">
        <v>200</v>
      </c>
      <c r="C21" s="31"/>
      <c r="D21" s="31"/>
      <c r="E21" s="31"/>
      <c r="F21" s="31" t="s">
        <v>182</v>
      </c>
      <c r="G21" s="31"/>
      <c r="H21" s="29"/>
      <c r="I21" s="29"/>
      <c r="J21" s="29"/>
    </row>
    <row r="22" spans="1:10" ht="15" customHeight="1" x14ac:dyDescent="0.3">
      <c r="A22" s="61" t="s">
        <v>110</v>
      </c>
      <c r="B22" s="31" t="s">
        <v>200</v>
      </c>
      <c r="C22" s="31" t="s">
        <v>200</v>
      </c>
      <c r="D22" s="31"/>
      <c r="E22" s="31"/>
      <c r="F22" s="31" t="s">
        <v>201</v>
      </c>
      <c r="G22" s="31" t="s">
        <v>182</v>
      </c>
      <c r="H22" s="33"/>
      <c r="I22" s="33"/>
      <c r="J22" s="33"/>
    </row>
    <row r="23" spans="1:10" x14ac:dyDescent="0.3">
      <c r="A23" s="3"/>
      <c r="B23" s="3"/>
      <c r="C23" s="3"/>
      <c r="D23" s="3"/>
      <c r="E23" s="3"/>
      <c r="F23" s="3"/>
      <c r="G23" s="3"/>
      <c r="H23" s="3"/>
      <c r="I23" s="3"/>
      <c r="J23" s="3"/>
    </row>
    <row r="25" spans="1:10" x14ac:dyDescent="0.3">
      <c r="E25" s="7" t="s">
        <v>184</v>
      </c>
    </row>
    <row r="26" spans="1:10" x14ac:dyDescent="0.3">
      <c r="A26" s="21"/>
      <c r="B26" s="21" t="s">
        <v>4</v>
      </c>
      <c r="C26" s="21"/>
      <c r="D26" s="21"/>
      <c r="E26" s="24" t="s">
        <v>13</v>
      </c>
      <c r="F26" s="21" t="s">
        <v>5</v>
      </c>
      <c r="G26" s="22" t="s">
        <v>88</v>
      </c>
      <c r="H26" s="22" t="s">
        <v>49</v>
      </c>
      <c r="I26" s="9"/>
    </row>
    <row r="27" spans="1:10" x14ac:dyDescent="0.3">
      <c r="A27" s="5" t="s">
        <v>14</v>
      </c>
      <c r="B27" s="33">
        <v>1</v>
      </c>
      <c r="C27" s="33">
        <v>2</v>
      </c>
      <c r="D27" s="33"/>
      <c r="E27" s="33" t="s">
        <v>201</v>
      </c>
      <c r="F27" s="101" t="str">
        <f>R6</f>
        <v>Kostnadene er ukjente</v>
      </c>
      <c r="G27" s="32" t="str">
        <f>S7</f>
        <v>Svært usikker (0-25%)</v>
      </c>
      <c r="H27" s="32"/>
    </row>
    <row r="28" spans="1:10" x14ac:dyDescent="0.3">
      <c r="A28" s="5" t="s">
        <v>15</v>
      </c>
      <c r="B28" s="33">
        <v>1</v>
      </c>
      <c r="C28" s="33">
        <v>2</v>
      </c>
      <c r="D28" s="33">
        <v>3</v>
      </c>
      <c r="E28" s="33" t="s">
        <v>202</v>
      </c>
      <c r="F28" s="101" t="str">
        <f>R6</f>
        <v>Kostnadene er ukjente</v>
      </c>
      <c r="G28" s="32" t="str">
        <f>S7</f>
        <v>Svært usikker (0-25%)</v>
      </c>
      <c r="H28" s="32"/>
    </row>
    <row r="31" spans="1:10" x14ac:dyDescent="0.3">
      <c r="A31" s="5"/>
      <c r="B31" s="3"/>
      <c r="C31" s="3"/>
      <c r="D31" s="3"/>
      <c r="E31" s="3"/>
      <c r="G31" s="3"/>
    </row>
    <row r="32" spans="1:10" x14ac:dyDescent="0.3">
      <c r="A32" s="5"/>
      <c r="B32" s="3"/>
      <c r="C32" s="3"/>
      <c r="D32" s="3"/>
      <c r="E32" s="3"/>
      <c r="F32" s="7"/>
      <c r="G32" s="3"/>
    </row>
    <row r="33" spans="1:7" x14ac:dyDescent="0.3">
      <c r="A33" s="5"/>
      <c r="B33" s="3"/>
      <c r="C33" s="3"/>
      <c r="D33" s="3"/>
      <c r="E33" s="3"/>
      <c r="F33" s="7"/>
      <c r="G33" s="3"/>
    </row>
    <row r="34" spans="1:7" x14ac:dyDescent="0.3">
      <c r="A34" s="5"/>
      <c r="B34" s="3"/>
      <c r="C34" s="3"/>
      <c r="D34" s="3"/>
      <c r="E34" s="7" t="s">
        <v>85</v>
      </c>
      <c r="F34" s="3"/>
    </row>
    <row r="35" spans="1:7" x14ac:dyDescent="0.3">
      <c r="A35" s="10" t="s">
        <v>80</v>
      </c>
      <c r="E35" s="7" t="s">
        <v>86</v>
      </c>
    </row>
    <row r="36" spans="1:7" x14ac:dyDescent="0.3">
      <c r="A36" s="10" t="s">
        <v>87</v>
      </c>
      <c r="B36" s="6" t="s">
        <v>81</v>
      </c>
      <c r="C36" s="6" t="s">
        <v>82</v>
      </c>
      <c r="D36" s="6" t="s">
        <v>83</v>
      </c>
      <c r="E36" s="6" t="s">
        <v>84</v>
      </c>
      <c r="F36" s="6" t="s">
        <v>3</v>
      </c>
    </row>
    <row r="37" spans="1:7" x14ac:dyDescent="0.3">
      <c r="A37" s="6" t="s">
        <v>89</v>
      </c>
      <c r="B37" s="115"/>
      <c r="C37" s="32"/>
      <c r="D37" s="32"/>
      <c r="E37" s="32"/>
      <c r="F37" s="32"/>
    </row>
    <row r="38" spans="1:7" x14ac:dyDescent="0.3">
      <c r="A38" s="6" t="s">
        <v>90</v>
      </c>
      <c r="B38" s="32"/>
      <c r="C38" s="32"/>
      <c r="D38" s="32"/>
      <c r="E38" s="32"/>
      <c r="F38" s="32"/>
    </row>
    <row r="42" spans="1:7" x14ac:dyDescent="0.3">
      <c r="A42" s="6" t="s">
        <v>77</v>
      </c>
    </row>
    <row r="43" spans="1:7" x14ac:dyDescent="0.3">
      <c r="A43" s="6" t="s">
        <v>78</v>
      </c>
      <c r="B43" s="32">
        <v>2</v>
      </c>
    </row>
    <row r="44" spans="1:7" x14ac:dyDescent="0.3">
      <c r="A44" s="6" t="s">
        <v>79</v>
      </c>
      <c r="B44" s="32" t="s">
        <v>602</v>
      </c>
    </row>
    <row r="77" spans="1:8" ht="15" thickBot="1" x14ac:dyDescent="0.35"/>
    <row r="78" spans="1:8" x14ac:dyDescent="0.3">
      <c r="A78" s="35" t="s">
        <v>111</v>
      </c>
      <c r="B78" s="36"/>
      <c r="C78" s="36"/>
      <c r="D78" s="36"/>
      <c r="E78" s="36"/>
      <c r="F78" s="37"/>
    </row>
    <row r="79" spans="1:8" x14ac:dyDescent="0.3">
      <c r="A79" s="38" t="s">
        <v>112</v>
      </c>
      <c r="B79" s="39" t="s">
        <v>113</v>
      </c>
      <c r="C79" s="40" t="s">
        <v>114</v>
      </c>
      <c r="D79" s="40" t="s">
        <v>115</v>
      </c>
      <c r="E79" s="40" t="s">
        <v>116</v>
      </c>
      <c r="F79" s="41" t="s">
        <v>117</v>
      </c>
      <c r="G79" s="42"/>
      <c r="H79" s="42"/>
    </row>
    <row r="80" spans="1:8" x14ac:dyDescent="0.3">
      <c r="A80" s="43" t="s">
        <v>118</v>
      </c>
      <c r="B80" s="44" t="s">
        <v>119</v>
      </c>
      <c r="C80" s="44" t="s">
        <v>120</v>
      </c>
      <c r="D80" s="44" t="s">
        <v>121</v>
      </c>
      <c r="E80" s="44" t="s">
        <v>122</v>
      </c>
      <c r="F80" s="45" t="s">
        <v>123</v>
      </c>
    </row>
    <row r="81" spans="1:7" x14ac:dyDescent="0.3">
      <c r="A81" s="43" t="s">
        <v>124</v>
      </c>
      <c r="B81" s="46" t="s">
        <v>125</v>
      </c>
      <c r="C81" s="44" t="s">
        <v>126</v>
      </c>
      <c r="D81" s="44" t="s">
        <v>127</v>
      </c>
      <c r="E81" s="44" t="s">
        <v>128</v>
      </c>
      <c r="F81" s="45" t="s">
        <v>129</v>
      </c>
    </row>
    <row r="82" spans="1:7" x14ac:dyDescent="0.3">
      <c r="A82" s="43" t="s">
        <v>130</v>
      </c>
      <c r="B82" s="44" t="s">
        <v>131</v>
      </c>
      <c r="C82" s="44" t="s">
        <v>120</v>
      </c>
      <c r="D82" s="44" t="s">
        <v>132</v>
      </c>
      <c r="E82" s="44" t="s">
        <v>133</v>
      </c>
      <c r="F82" s="45" t="s">
        <v>134</v>
      </c>
    </row>
    <row r="83" spans="1:7" x14ac:dyDescent="0.3">
      <c r="A83" s="43" t="s">
        <v>135</v>
      </c>
      <c r="B83" s="44" t="s">
        <v>136</v>
      </c>
      <c r="C83" s="44" t="s">
        <v>120</v>
      </c>
      <c r="D83" s="44" t="s">
        <v>137</v>
      </c>
      <c r="E83" s="44" t="s">
        <v>138</v>
      </c>
      <c r="F83" s="45" t="s">
        <v>134</v>
      </c>
    </row>
    <row r="84" spans="1:7" x14ac:dyDescent="0.3">
      <c r="A84" s="43" t="s">
        <v>139</v>
      </c>
      <c r="B84" s="44" t="s">
        <v>140</v>
      </c>
      <c r="C84" s="44" t="s">
        <v>120</v>
      </c>
      <c r="D84" s="44" t="s">
        <v>141</v>
      </c>
      <c r="E84" s="44" t="s">
        <v>142</v>
      </c>
      <c r="F84" s="45" t="s">
        <v>134</v>
      </c>
    </row>
    <row r="85" spans="1:7" x14ac:dyDescent="0.3">
      <c r="A85" s="43" t="s">
        <v>143</v>
      </c>
      <c r="B85" s="44" t="s">
        <v>144</v>
      </c>
      <c r="C85" s="44" t="s">
        <v>120</v>
      </c>
      <c r="D85" s="44" t="s">
        <v>145</v>
      </c>
      <c r="E85" s="44" t="s">
        <v>146</v>
      </c>
      <c r="F85" s="45" t="s">
        <v>134</v>
      </c>
    </row>
    <row r="86" spans="1:7" x14ac:dyDescent="0.3">
      <c r="A86" s="43" t="s">
        <v>147</v>
      </c>
      <c r="B86" s="44" t="s">
        <v>148</v>
      </c>
      <c r="C86" s="44" t="s">
        <v>120</v>
      </c>
      <c r="D86" s="44" t="s">
        <v>149</v>
      </c>
      <c r="E86" s="44" t="s">
        <v>150</v>
      </c>
      <c r="F86" s="45" t="s">
        <v>129</v>
      </c>
    </row>
    <row r="87" spans="1:7" x14ac:dyDescent="0.3">
      <c r="A87" s="43" t="s">
        <v>151</v>
      </c>
      <c r="B87" s="44" t="s">
        <v>152</v>
      </c>
      <c r="C87" s="44" t="s">
        <v>153</v>
      </c>
      <c r="D87" s="44" t="s">
        <v>150</v>
      </c>
      <c r="E87" s="44" t="s">
        <v>149</v>
      </c>
      <c r="F87" s="45" t="s">
        <v>154</v>
      </c>
    </row>
    <row r="88" spans="1:7" x14ac:dyDescent="0.3">
      <c r="A88" s="43" t="s">
        <v>155</v>
      </c>
      <c r="B88" s="44" t="s">
        <v>156</v>
      </c>
      <c r="C88" s="44" t="s">
        <v>157</v>
      </c>
      <c r="D88" s="44" t="s">
        <v>150</v>
      </c>
      <c r="E88" s="44" t="s">
        <v>158</v>
      </c>
      <c r="F88" s="45" t="s">
        <v>149</v>
      </c>
    </row>
    <row r="89" spans="1:7" x14ac:dyDescent="0.3">
      <c r="A89" s="43" t="s">
        <v>159</v>
      </c>
      <c r="B89" s="44" t="s">
        <v>160</v>
      </c>
      <c r="C89" s="44" t="s">
        <v>161</v>
      </c>
      <c r="D89" s="44" t="s">
        <v>162</v>
      </c>
      <c r="E89" s="44" t="s">
        <v>129</v>
      </c>
      <c r="F89" s="45" t="s">
        <v>154</v>
      </c>
    </row>
    <row r="90" spans="1:7" x14ac:dyDescent="0.3">
      <c r="A90" s="43" t="s">
        <v>163</v>
      </c>
      <c r="B90" s="44" t="s">
        <v>164</v>
      </c>
      <c r="C90" s="44" t="s">
        <v>165</v>
      </c>
      <c r="D90" s="44" t="s">
        <v>166</v>
      </c>
      <c r="E90" s="44" t="s">
        <v>129</v>
      </c>
      <c r="F90" s="45" t="s">
        <v>154</v>
      </c>
    </row>
    <row r="91" spans="1:7" x14ac:dyDescent="0.3">
      <c r="A91" s="43" t="s">
        <v>167</v>
      </c>
      <c r="B91" s="44" t="s">
        <v>168</v>
      </c>
      <c r="C91" s="44" t="s">
        <v>169</v>
      </c>
      <c r="D91" s="44" t="s">
        <v>170</v>
      </c>
      <c r="E91" s="44" t="s">
        <v>132</v>
      </c>
      <c r="F91" s="45" t="s">
        <v>129</v>
      </c>
    </row>
    <row r="92" spans="1:7" x14ac:dyDescent="0.3">
      <c r="A92" s="43" t="s">
        <v>171</v>
      </c>
      <c r="B92" s="44" t="s">
        <v>172</v>
      </c>
      <c r="C92" s="44" t="s">
        <v>173</v>
      </c>
      <c r="D92" s="44" t="s">
        <v>174</v>
      </c>
      <c r="E92" s="44" t="s">
        <v>175</v>
      </c>
      <c r="F92" s="45" t="s">
        <v>154</v>
      </c>
    </row>
    <row r="93" spans="1:7" x14ac:dyDescent="0.3">
      <c r="A93" s="43" t="s">
        <v>176</v>
      </c>
      <c r="B93" s="44" t="s">
        <v>177</v>
      </c>
      <c r="C93" s="44" t="s">
        <v>178</v>
      </c>
      <c r="D93" s="44" t="s">
        <v>154</v>
      </c>
      <c r="E93" s="44" t="s">
        <v>154</v>
      </c>
      <c r="F93" s="45" t="s">
        <v>154</v>
      </c>
      <c r="G93" t="s">
        <v>154</v>
      </c>
    </row>
    <row r="94" spans="1:7" x14ac:dyDescent="0.3">
      <c r="A94" s="43"/>
      <c r="B94" s="44"/>
      <c r="C94" s="44"/>
      <c r="D94" s="44"/>
      <c r="E94" s="44"/>
      <c r="F94" s="45"/>
    </row>
    <row r="95" spans="1:7" x14ac:dyDescent="0.3">
      <c r="A95" s="38" t="s">
        <v>179</v>
      </c>
      <c r="B95" s="44"/>
      <c r="C95" s="44"/>
      <c r="D95" s="44"/>
      <c r="E95" s="44"/>
      <c r="F95" s="45"/>
    </row>
    <row r="96" spans="1:7" x14ac:dyDescent="0.3">
      <c r="A96" s="43" t="s">
        <v>180</v>
      </c>
      <c r="B96" s="44"/>
      <c r="C96" s="44"/>
      <c r="D96" s="44"/>
      <c r="E96" s="44"/>
      <c r="F96" s="45"/>
    </row>
    <row r="97" spans="1:6" x14ac:dyDescent="0.3">
      <c r="A97" s="43" t="s">
        <v>181</v>
      </c>
      <c r="B97" s="44"/>
      <c r="C97" s="44"/>
      <c r="D97" s="44"/>
      <c r="E97" s="44"/>
      <c r="F97" s="45"/>
    </row>
    <row r="98" spans="1:6" x14ac:dyDescent="0.3">
      <c r="A98" s="43" t="s">
        <v>182</v>
      </c>
      <c r="B98" s="44"/>
      <c r="C98" s="44"/>
      <c r="D98" s="44"/>
      <c r="E98" s="44"/>
      <c r="F98" s="45" t="s">
        <v>154</v>
      </c>
    </row>
    <row r="99" spans="1:6" ht="15" thickBot="1" x14ac:dyDescent="0.35">
      <c r="A99" s="47" t="s">
        <v>183</v>
      </c>
      <c r="B99" s="48"/>
      <c r="C99" s="48"/>
      <c r="D99" s="48"/>
      <c r="E99" s="48"/>
      <c r="F99" s="49"/>
    </row>
  </sheetData>
  <mergeCells count="3">
    <mergeCell ref="G4:J4"/>
    <mergeCell ref="M4:P4"/>
    <mergeCell ref="G5:J5"/>
  </mergeCells>
  <phoneticPr fontId="16" type="noConversion"/>
  <dataValidations count="2">
    <dataValidation type="list" allowBlank="1" showInputMessage="1" showErrorMessage="1" sqref="K7:K9" xr:uid="{00000000-0002-0000-0100-000001000000}">
      <formula1>$A$96:$A$99</formula1>
    </dataValidation>
    <dataValidation type="list" allowBlank="1" showInputMessage="1" showErrorMessage="1" promptTitle="Tiltakskategori" prompt="Vennligst velg fra nedtrekkslisten" sqref="D20 D12:D13 D6:D9" xr:uid="{00000000-0002-0000-0100-000002000000}">
      <formula1>$A$80:$A$93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0359-2303-464A-AE32-756C8BA1254F}">
  <dimension ref="A1:U42"/>
  <sheetViews>
    <sheetView workbookViewId="0">
      <selection activeCell="D12" sqref="D12"/>
    </sheetView>
  </sheetViews>
  <sheetFormatPr defaultColWidth="9.109375" defaultRowHeight="14.4" x14ac:dyDescent="0.3"/>
  <cols>
    <col min="1" max="1" width="17.6640625" customWidth="1"/>
    <col min="2" max="2" width="3.109375" customWidth="1"/>
    <col min="3" max="5" width="11.21875" customWidth="1"/>
    <col min="6" max="6" width="13.44140625" customWidth="1"/>
    <col min="7" max="8" width="11.5546875" customWidth="1"/>
    <col min="10" max="10" width="15.21875" customWidth="1"/>
    <col min="16" max="16" width="11.77734375" customWidth="1"/>
    <col min="19" max="19" width="16.109375" customWidth="1"/>
  </cols>
  <sheetData>
    <row r="1" spans="1:21" x14ac:dyDescent="0.3">
      <c r="A1" s="7" t="s">
        <v>431</v>
      </c>
      <c r="F1" s="58" t="s">
        <v>16</v>
      </c>
      <c r="G1" s="58" t="s">
        <v>605</v>
      </c>
      <c r="H1" s="58"/>
      <c r="I1" s="58" t="s">
        <v>17</v>
      </c>
      <c r="J1" s="58" t="s">
        <v>606</v>
      </c>
      <c r="K1" s="58"/>
      <c r="L1" s="58" t="s">
        <v>110</v>
      </c>
      <c r="M1" s="58" t="s">
        <v>601</v>
      </c>
      <c r="O1" s="58" t="s">
        <v>14</v>
      </c>
      <c r="P1" s="58" t="s">
        <v>614</v>
      </c>
      <c r="R1" s="58" t="s">
        <v>15</v>
      </c>
      <c r="S1" s="58" t="s">
        <v>615</v>
      </c>
    </row>
    <row r="2" spans="1:21" x14ac:dyDescent="0.3">
      <c r="A2" s="58" t="s">
        <v>66</v>
      </c>
      <c r="C2" s="58" t="s">
        <v>41</v>
      </c>
      <c r="D2" s="58" t="s">
        <v>18</v>
      </c>
      <c r="E2" s="58" t="s">
        <v>19</v>
      </c>
      <c r="F2" s="58" t="s">
        <v>427</v>
      </c>
      <c r="G2" s="58" t="s">
        <v>399</v>
      </c>
      <c r="H2" s="58" t="s">
        <v>398</v>
      </c>
      <c r="I2" s="58" t="s">
        <v>401</v>
      </c>
      <c r="J2" s="58" t="s">
        <v>399</v>
      </c>
      <c r="K2" s="58" t="s">
        <v>398</v>
      </c>
      <c r="L2" s="58" t="s">
        <v>401</v>
      </c>
      <c r="M2" s="58" t="s">
        <v>399</v>
      </c>
      <c r="N2" s="58" t="s">
        <v>398</v>
      </c>
      <c r="O2" s="58" t="s">
        <v>401</v>
      </c>
      <c r="P2" s="58" t="s">
        <v>399</v>
      </c>
      <c r="Q2" s="58" t="s">
        <v>398</v>
      </c>
      <c r="R2" s="58" t="s">
        <v>401</v>
      </c>
      <c r="S2" s="58" t="s">
        <v>399</v>
      </c>
      <c r="T2" s="58" t="s">
        <v>398</v>
      </c>
    </row>
    <row r="3" spans="1:21" x14ac:dyDescent="0.3">
      <c r="A3" s="58" t="s">
        <v>9</v>
      </c>
      <c r="C3" s="129" t="s">
        <v>190</v>
      </c>
      <c r="D3" s="129" t="s">
        <v>436</v>
      </c>
      <c r="E3" s="129" t="s">
        <v>383</v>
      </c>
      <c r="F3" s="128" t="s">
        <v>385</v>
      </c>
      <c r="I3" t="s">
        <v>385</v>
      </c>
      <c r="L3" t="s">
        <v>385</v>
      </c>
      <c r="O3" t="s">
        <v>385</v>
      </c>
      <c r="R3" t="s">
        <v>385</v>
      </c>
    </row>
    <row r="4" spans="1:21" x14ac:dyDescent="0.3">
      <c r="A4" s="58" t="s">
        <v>39</v>
      </c>
      <c r="C4" s="129" t="s">
        <v>190</v>
      </c>
      <c r="D4" s="129" t="s">
        <v>436</v>
      </c>
      <c r="E4" s="129" t="s">
        <v>383</v>
      </c>
      <c r="F4" s="129" t="s">
        <v>385</v>
      </c>
      <c r="I4" s="129" t="s">
        <v>385</v>
      </c>
      <c r="L4" s="129" t="s">
        <v>385</v>
      </c>
      <c r="O4" t="s">
        <v>385</v>
      </c>
      <c r="R4" t="s">
        <v>385</v>
      </c>
    </row>
    <row r="5" spans="1:21" x14ac:dyDescent="0.3">
      <c r="A5" s="58" t="s">
        <v>191</v>
      </c>
      <c r="B5" s="31" t="s">
        <v>212</v>
      </c>
      <c r="C5" s="19" t="s">
        <v>190</v>
      </c>
      <c r="D5" s="19" t="s">
        <v>376</v>
      </c>
      <c r="E5" s="19" t="s">
        <v>613</v>
      </c>
      <c r="F5" s="19" t="s">
        <v>385</v>
      </c>
      <c r="I5" t="s">
        <v>611</v>
      </c>
      <c r="J5" t="s">
        <v>405</v>
      </c>
      <c r="K5" t="s">
        <v>417</v>
      </c>
      <c r="L5" s="129" t="s">
        <v>385</v>
      </c>
      <c r="O5" t="s">
        <v>611</v>
      </c>
      <c r="P5" t="s">
        <v>405</v>
      </c>
      <c r="Q5" t="s">
        <v>417</v>
      </c>
      <c r="R5" t="s">
        <v>611</v>
      </c>
      <c r="S5" t="s">
        <v>405</v>
      </c>
      <c r="T5" t="s">
        <v>417</v>
      </c>
    </row>
    <row r="6" spans="1:21" x14ac:dyDescent="0.3">
      <c r="A6" s="58" t="s">
        <v>192</v>
      </c>
      <c r="B6" s="31" t="s">
        <v>213</v>
      </c>
      <c r="C6" s="19" t="s">
        <v>190</v>
      </c>
      <c r="D6" s="19" t="s">
        <v>376</v>
      </c>
      <c r="E6" s="129" t="s">
        <v>383</v>
      </c>
      <c r="F6" s="19" t="s">
        <v>607</v>
      </c>
      <c r="G6" t="s">
        <v>407</v>
      </c>
      <c r="H6" t="s">
        <v>417</v>
      </c>
      <c r="I6" s="129" t="s">
        <v>385</v>
      </c>
      <c r="L6" t="s">
        <v>611</v>
      </c>
      <c r="M6" t="s">
        <v>405</v>
      </c>
      <c r="N6" t="s">
        <v>417</v>
      </c>
      <c r="O6" s="19" t="s">
        <v>607</v>
      </c>
      <c r="P6" t="s">
        <v>407</v>
      </c>
      <c r="Q6" t="s">
        <v>417</v>
      </c>
      <c r="R6" s="19" t="s">
        <v>616</v>
      </c>
      <c r="S6" t="s">
        <v>407</v>
      </c>
      <c r="T6" t="s">
        <v>417</v>
      </c>
    </row>
    <row r="7" spans="1:21" x14ac:dyDescent="0.3">
      <c r="A7" s="58" t="s">
        <v>196</v>
      </c>
      <c r="B7" s="31" t="s">
        <v>214</v>
      </c>
      <c r="C7" s="19" t="s">
        <v>190</v>
      </c>
      <c r="D7" s="19" t="s">
        <v>376</v>
      </c>
      <c r="E7" s="19" t="s">
        <v>613</v>
      </c>
      <c r="F7" s="128" t="s">
        <v>385</v>
      </c>
      <c r="I7" t="s">
        <v>611</v>
      </c>
      <c r="J7" t="s">
        <v>405</v>
      </c>
      <c r="K7" t="s">
        <v>417</v>
      </c>
      <c r="L7" s="129" t="s">
        <v>385</v>
      </c>
      <c r="O7" t="s">
        <v>611</v>
      </c>
      <c r="P7" t="s">
        <v>405</v>
      </c>
      <c r="Q7" t="s">
        <v>417</v>
      </c>
      <c r="R7" t="s">
        <v>611</v>
      </c>
      <c r="S7" t="s">
        <v>405</v>
      </c>
      <c r="T7" t="s">
        <v>417</v>
      </c>
    </row>
    <row r="8" spans="1:21" x14ac:dyDescent="0.3">
      <c r="A8" s="58" t="s">
        <v>392</v>
      </c>
      <c r="B8" s="31" t="s">
        <v>432</v>
      </c>
      <c r="C8" s="19" t="s">
        <v>190</v>
      </c>
      <c r="D8" s="19" t="s">
        <v>376</v>
      </c>
      <c r="E8" s="129" t="s">
        <v>383</v>
      </c>
      <c r="F8" s="129" t="s">
        <v>385</v>
      </c>
      <c r="I8" t="s">
        <v>611</v>
      </c>
      <c r="J8" t="s">
        <v>405</v>
      </c>
      <c r="K8" t="s">
        <v>417</v>
      </c>
      <c r="L8" t="s">
        <v>611</v>
      </c>
      <c r="M8" t="s">
        <v>405</v>
      </c>
      <c r="N8" t="s">
        <v>417</v>
      </c>
      <c r="O8" t="s">
        <v>611</v>
      </c>
      <c r="P8" t="s">
        <v>405</v>
      </c>
      <c r="Q8" t="s">
        <v>417</v>
      </c>
      <c r="R8" t="s">
        <v>611</v>
      </c>
      <c r="S8" t="s">
        <v>405</v>
      </c>
      <c r="T8" t="s">
        <v>417</v>
      </c>
    </row>
    <row r="9" spans="1:21" x14ac:dyDescent="0.3">
      <c r="A9" s="58" t="s">
        <v>387</v>
      </c>
      <c r="B9" s="31" t="s">
        <v>211</v>
      </c>
      <c r="C9" s="19" t="s">
        <v>190</v>
      </c>
      <c r="D9" s="19" t="s">
        <v>376</v>
      </c>
      <c r="E9" s="19" t="s">
        <v>613</v>
      </c>
      <c r="F9" s="19" t="s">
        <v>385</v>
      </c>
      <c r="I9" t="s">
        <v>611</v>
      </c>
      <c r="J9" t="s">
        <v>405</v>
      </c>
      <c r="K9" t="s">
        <v>417</v>
      </c>
      <c r="L9" t="s">
        <v>611</v>
      </c>
      <c r="M9" t="s">
        <v>405</v>
      </c>
      <c r="N9" t="s">
        <v>417</v>
      </c>
      <c r="O9" t="s">
        <v>611</v>
      </c>
      <c r="P9" t="s">
        <v>405</v>
      </c>
      <c r="Q9" t="s">
        <v>417</v>
      </c>
      <c r="R9" t="s">
        <v>611</v>
      </c>
      <c r="S9" t="s">
        <v>405</v>
      </c>
      <c r="T9" t="s">
        <v>417</v>
      </c>
    </row>
    <row r="10" spans="1:21" x14ac:dyDescent="0.3">
      <c r="A10" s="58" t="s">
        <v>386</v>
      </c>
    </row>
    <row r="11" spans="1:21" x14ac:dyDescent="0.3">
      <c r="A11" s="58" t="s">
        <v>430</v>
      </c>
      <c r="U11" s="8"/>
    </row>
    <row r="12" spans="1:21" x14ac:dyDescent="0.3">
      <c r="A12" s="58" t="s">
        <v>429</v>
      </c>
    </row>
    <row r="13" spans="1:21" x14ac:dyDescent="0.3">
      <c r="A13" s="58" t="s">
        <v>428</v>
      </c>
    </row>
    <row r="15" spans="1:21" x14ac:dyDescent="0.3">
      <c r="A15" s="107" t="s">
        <v>427</v>
      </c>
    </row>
    <row r="16" spans="1:21" x14ac:dyDescent="0.3">
      <c r="A16" s="106" t="s">
        <v>426</v>
      </c>
    </row>
    <row r="17" spans="1:11" x14ac:dyDescent="0.3">
      <c r="A17" s="106" t="s">
        <v>385</v>
      </c>
    </row>
    <row r="18" spans="1:11" x14ac:dyDescent="0.3">
      <c r="A18" s="106" t="s">
        <v>425</v>
      </c>
    </row>
    <row r="22" spans="1:11" x14ac:dyDescent="0.3">
      <c r="A22" s="58" t="s">
        <v>424</v>
      </c>
      <c r="B22" s="58" t="s">
        <v>423</v>
      </c>
      <c r="D22" s="58" t="s">
        <v>422</v>
      </c>
      <c r="E22" s="58" t="s">
        <v>421</v>
      </c>
      <c r="K22" s="58" t="s">
        <v>41</v>
      </c>
    </row>
    <row r="23" spans="1:11" x14ac:dyDescent="0.3">
      <c r="A23" s="105" t="s">
        <v>420</v>
      </c>
      <c r="B23" s="105" t="s">
        <v>388</v>
      </c>
      <c r="D23" s="105" t="s">
        <v>420</v>
      </c>
      <c r="E23" s="105" t="s">
        <v>419</v>
      </c>
      <c r="K23" s="105" t="s">
        <v>418</v>
      </c>
    </row>
    <row r="24" spans="1:11" x14ac:dyDescent="0.3">
      <c r="A24" s="105" t="s">
        <v>390</v>
      </c>
      <c r="B24" s="105" t="s">
        <v>383</v>
      </c>
      <c r="D24" s="105" t="s">
        <v>390</v>
      </c>
      <c r="E24" s="105" t="s">
        <v>417</v>
      </c>
      <c r="K24" s="105" t="s">
        <v>416</v>
      </c>
    </row>
    <row r="25" spans="1:11" x14ac:dyDescent="0.3">
      <c r="A25" s="105" t="s">
        <v>384</v>
      </c>
      <c r="B25" s="105" t="s">
        <v>415</v>
      </c>
      <c r="D25" s="105" t="s">
        <v>414</v>
      </c>
      <c r="E25" s="105" t="s">
        <v>413</v>
      </c>
      <c r="K25" s="105" t="s">
        <v>190</v>
      </c>
    </row>
    <row r="26" spans="1:11" x14ac:dyDescent="0.3">
      <c r="A26" s="105" t="s">
        <v>412</v>
      </c>
      <c r="B26" s="105" t="s">
        <v>188</v>
      </c>
      <c r="D26" s="105" t="s">
        <v>411</v>
      </c>
      <c r="E26" s="105" t="s">
        <v>410</v>
      </c>
      <c r="K26" s="105" t="s">
        <v>409</v>
      </c>
    </row>
    <row r="27" spans="1:11" x14ac:dyDescent="0.3">
      <c r="A27" s="105" t="s">
        <v>188</v>
      </c>
      <c r="D27" s="105" t="s">
        <v>384</v>
      </c>
      <c r="E27" s="105" t="s">
        <v>408</v>
      </c>
    </row>
    <row r="28" spans="1:11" x14ac:dyDescent="0.3">
      <c r="D28" s="105" t="s">
        <v>407</v>
      </c>
      <c r="E28" s="105" t="s">
        <v>406</v>
      </c>
    </row>
    <row r="29" spans="1:11" x14ac:dyDescent="0.3">
      <c r="D29" s="105" t="s">
        <v>405</v>
      </c>
      <c r="E29" s="105" t="s">
        <v>188</v>
      </c>
    </row>
    <row r="30" spans="1:11" x14ac:dyDescent="0.3">
      <c r="D30" s="105" t="s">
        <v>404</v>
      </c>
    </row>
    <row r="31" spans="1:11" x14ac:dyDescent="0.3">
      <c r="D31" s="105" t="s">
        <v>188</v>
      </c>
    </row>
    <row r="32" spans="1:11" x14ac:dyDescent="0.3">
      <c r="A32" s="58" t="s">
        <v>403</v>
      </c>
    </row>
    <row r="33" spans="1:13" ht="18" x14ac:dyDescent="0.35">
      <c r="E33" s="104" t="s">
        <v>16</v>
      </c>
      <c r="H33" s="104" t="s">
        <v>17</v>
      </c>
      <c r="K33" s="104" t="s">
        <v>402</v>
      </c>
    </row>
    <row r="34" spans="1:13" x14ac:dyDescent="0.3">
      <c r="B34" s="58" t="s">
        <v>41</v>
      </c>
      <c r="C34" s="58" t="s">
        <v>18</v>
      </c>
      <c r="D34" s="58" t="s">
        <v>19</v>
      </c>
      <c r="E34" s="58" t="s">
        <v>401</v>
      </c>
      <c r="F34" s="58" t="s">
        <v>399</v>
      </c>
      <c r="G34" s="58" t="s">
        <v>398</v>
      </c>
      <c r="H34" s="58" t="s">
        <v>401</v>
      </c>
      <c r="I34" s="58" t="s">
        <v>399</v>
      </c>
      <c r="J34" s="58" t="s">
        <v>398</v>
      </c>
      <c r="K34" s="58" t="s">
        <v>400</v>
      </c>
      <c r="L34" s="58" t="s">
        <v>399</v>
      </c>
      <c r="M34" s="58" t="s">
        <v>398</v>
      </c>
    </row>
    <row r="35" spans="1:13" x14ac:dyDescent="0.3">
      <c r="A35" s="58" t="s">
        <v>9</v>
      </c>
      <c r="B35" s="32" t="s">
        <v>397</v>
      </c>
      <c r="C35" s="32" t="s">
        <v>390</v>
      </c>
      <c r="D35" s="32" t="s">
        <v>383</v>
      </c>
      <c r="E35" s="103" t="s">
        <v>396</v>
      </c>
      <c r="H35" s="103" t="s">
        <v>396</v>
      </c>
      <c r="K35" s="103" t="s">
        <v>396</v>
      </c>
    </row>
    <row r="36" spans="1:13" x14ac:dyDescent="0.3">
      <c r="A36" s="58" t="s">
        <v>39</v>
      </c>
      <c r="B36" s="32" t="s">
        <v>397</v>
      </c>
      <c r="C36" s="32" t="s">
        <v>384</v>
      </c>
      <c r="D36" s="32" t="s">
        <v>383</v>
      </c>
      <c r="E36" s="103" t="s">
        <v>396</v>
      </c>
      <c r="H36" s="103" t="s">
        <v>396</v>
      </c>
      <c r="K36" s="103" t="s">
        <v>396</v>
      </c>
    </row>
    <row r="37" spans="1:13" x14ac:dyDescent="0.3">
      <c r="A37" s="58" t="s">
        <v>191</v>
      </c>
      <c r="B37" s="32" t="s">
        <v>190</v>
      </c>
      <c r="C37" s="32" t="s">
        <v>384</v>
      </c>
      <c r="D37" s="32" t="s">
        <v>383</v>
      </c>
      <c r="E37" s="32" t="s">
        <v>395</v>
      </c>
      <c r="F37" s="102" t="s">
        <v>394</v>
      </c>
      <c r="G37" s="102" t="s">
        <v>393</v>
      </c>
      <c r="H37" s="32" t="s">
        <v>385</v>
      </c>
      <c r="I37" s="32" t="s">
        <v>384</v>
      </c>
      <c r="J37" s="32" t="s">
        <v>383</v>
      </c>
      <c r="K37" s="32" t="s">
        <v>395</v>
      </c>
      <c r="L37" s="102" t="s">
        <v>394</v>
      </c>
      <c r="M37" s="102" t="s">
        <v>393</v>
      </c>
    </row>
    <row r="38" spans="1:13" x14ac:dyDescent="0.3">
      <c r="A38" s="58" t="s">
        <v>192</v>
      </c>
      <c r="B38" s="32" t="s">
        <v>190</v>
      </c>
      <c r="C38" s="32" t="s">
        <v>384</v>
      </c>
      <c r="D38" s="32" t="s">
        <v>383</v>
      </c>
      <c r="E38" s="32" t="s">
        <v>395</v>
      </c>
      <c r="F38" s="102" t="s">
        <v>394</v>
      </c>
      <c r="G38" s="102" t="s">
        <v>393</v>
      </c>
      <c r="H38" s="32" t="s">
        <v>385</v>
      </c>
      <c r="I38" s="32" t="s">
        <v>384</v>
      </c>
      <c r="J38" s="32" t="s">
        <v>383</v>
      </c>
      <c r="K38" s="32" t="s">
        <v>395</v>
      </c>
      <c r="L38" s="102" t="s">
        <v>394</v>
      </c>
      <c r="M38" s="102" t="s">
        <v>393</v>
      </c>
    </row>
    <row r="39" spans="1:13" x14ac:dyDescent="0.3">
      <c r="A39" s="58" t="s">
        <v>196</v>
      </c>
      <c r="B39" s="32" t="s">
        <v>190</v>
      </c>
      <c r="C39" s="32" t="s">
        <v>384</v>
      </c>
      <c r="D39" s="32" t="s">
        <v>383</v>
      </c>
      <c r="E39" s="32" t="s">
        <v>385</v>
      </c>
      <c r="F39" s="32" t="s">
        <v>384</v>
      </c>
      <c r="G39" s="32" t="s">
        <v>383</v>
      </c>
      <c r="H39" s="32" t="s">
        <v>385</v>
      </c>
      <c r="I39" s="32" t="s">
        <v>384</v>
      </c>
      <c r="J39" s="32" t="s">
        <v>383</v>
      </c>
      <c r="K39" s="32" t="s">
        <v>385</v>
      </c>
      <c r="L39" s="32" t="s">
        <v>384</v>
      </c>
      <c r="M39" s="32" t="s">
        <v>383</v>
      </c>
    </row>
    <row r="40" spans="1:13" x14ac:dyDescent="0.3">
      <c r="A40" s="58" t="s">
        <v>392</v>
      </c>
      <c r="B40" s="32" t="s">
        <v>391</v>
      </c>
      <c r="C40" s="32" t="s">
        <v>390</v>
      </c>
      <c r="D40" s="32" t="s">
        <v>388</v>
      </c>
      <c r="E40" s="32" t="s">
        <v>385</v>
      </c>
      <c r="F40" s="32" t="s">
        <v>390</v>
      </c>
      <c r="G40" s="32" t="s">
        <v>388</v>
      </c>
      <c r="H40" s="32" t="s">
        <v>389</v>
      </c>
      <c r="I40" s="102" t="s">
        <v>384</v>
      </c>
      <c r="J40" s="32" t="s">
        <v>388</v>
      </c>
      <c r="K40" s="32" t="s">
        <v>389</v>
      </c>
      <c r="L40" s="102" t="s">
        <v>384</v>
      </c>
      <c r="M40" s="32" t="s">
        <v>388</v>
      </c>
    </row>
    <row r="41" spans="1:13" x14ac:dyDescent="0.3">
      <c r="A41" s="58" t="s">
        <v>387</v>
      </c>
      <c r="B41" s="32" t="s">
        <v>190</v>
      </c>
      <c r="C41" s="32" t="s">
        <v>384</v>
      </c>
      <c r="D41" s="32" t="s">
        <v>383</v>
      </c>
      <c r="E41" s="32" t="s">
        <v>385</v>
      </c>
      <c r="F41" s="32" t="s">
        <v>384</v>
      </c>
      <c r="G41" s="32" t="s">
        <v>383</v>
      </c>
      <c r="H41" s="32" t="s">
        <v>385</v>
      </c>
      <c r="I41" s="32" t="s">
        <v>384</v>
      </c>
      <c r="J41" s="32" t="s">
        <v>383</v>
      </c>
      <c r="K41" s="32" t="s">
        <v>385</v>
      </c>
      <c r="L41" s="32" t="s">
        <v>384</v>
      </c>
      <c r="M41" s="32" t="s">
        <v>383</v>
      </c>
    </row>
    <row r="42" spans="1:13" x14ac:dyDescent="0.3">
      <c r="A42" s="58" t="s">
        <v>386</v>
      </c>
      <c r="B42" s="32" t="s">
        <v>190</v>
      </c>
      <c r="C42" s="32" t="s">
        <v>384</v>
      </c>
      <c r="D42" s="32" t="s">
        <v>383</v>
      </c>
      <c r="E42" s="32" t="s">
        <v>385</v>
      </c>
      <c r="F42" s="32" t="s">
        <v>384</v>
      </c>
      <c r="G42" s="32" t="s">
        <v>383</v>
      </c>
      <c r="H42" s="32" t="s">
        <v>385</v>
      </c>
      <c r="I42" s="32" t="s">
        <v>384</v>
      </c>
      <c r="J42" s="32" t="s">
        <v>383</v>
      </c>
      <c r="K42" s="32" t="s">
        <v>385</v>
      </c>
      <c r="L42" s="32" t="s">
        <v>384</v>
      </c>
      <c r="M42" s="32" t="s">
        <v>383</v>
      </c>
    </row>
  </sheetData>
  <dataValidations count="2">
    <dataValidation type="list" allowBlank="1" showInputMessage="1" showErrorMessage="1" sqref="M10:M13 K3:K5 H3:H7 G8:G13 J6 K7:K9 J10:J13 N3:N9 S10:S13 U6:U9 T3:T9 Q3:Q9 P10:P14 U11" xr:uid="{EE9310C7-4EED-4D6D-A82D-74CBB2336489}">
      <formula1>$E$23:$E$29</formula1>
    </dataValidation>
    <dataValidation type="list" allowBlank="1" showInputMessage="1" showErrorMessage="1" sqref="L10:L13 J3:J5 G3:G7 F10:F13 P3:P9 J7:J9 I10:I13 M3:M9 O10:O13 R10:R13 S3:S9" xr:uid="{7431C13D-0799-4E77-8774-7A8C248DE033}">
      <formula1>$D$23:$D$31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85"/>
  <sheetViews>
    <sheetView topLeftCell="A39" workbookViewId="0">
      <selection activeCell="B59" sqref="B59:C59"/>
    </sheetView>
  </sheetViews>
  <sheetFormatPr defaultColWidth="9.109375" defaultRowHeight="14.4" x14ac:dyDescent="0.3"/>
  <cols>
    <col min="1" max="1" width="22.6640625" customWidth="1"/>
    <col min="2" max="4" width="12.6640625" customWidth="1"/>
    <col min="5" max="5" width="17.33203125" customWidth="1"/>
    <col min="6" max="6" width="14" customWidth="1"/>
    <col min="7" max="7" width="12.6640625" customWidth="1"/>
    <col min="8" max="8" width="17.6640625" customWidth="1"/>
    <col min="9" max="9" width="21.6640625" customWidth="1"/>
    <col min="10" max="10" width="19.6640625" customWidth="1"/>
    <col min="11" max="11" width="13.5546875" bestFit="1" customWidth="1"/>
    <col min="12" max="12" width="13.33203125" bestFit="1" customWidth="1"/>
    <col min="13" max="13" width="13.5546875" bestFit="1" customWidth="1"/>
    <col min="14" max="14" width="9.44140625" bestFit="1" customWidth="1"/>
  </cols>
  <sheetData>
    <row r="1" spans="1:10" s="66" customFormat="1" ht="43.5" customHeight="1" x14ac:dyDescent="0.3">
      <c r="A1" s="147" t="s">
        <v>218</v>
      </c>
      <c r="B1" s="147"/>
      <c r="C1" s="147"/>
      <c r="D1" s="147"/>
      <c r="E1" s="147"/>
      <c r="F1" s="147"/>
      <c r="G1" s="147"/>
    </row>
    <row r="2" spans="1:10" s="67" customFormat="1" x14ac:dyDescent="0.3">
      <c r="A2" s="66" t="s">
        <v>219</v>
      </c>
    </row>
    <row r="3" spans="1:10" s="67" customFormat="1" x14ac:dyDescent="0.3">
      <c r="A3" s="66" t="s">
        <v>220</v>
      </c>
    </row>
    <row r="4" spans="1:10" s="67" customFormat="1" x14ac:dyDescent="0.3">
      <c r="A4" s="66" t="s">
        <v>221</v>
      </c>
    </row>
    <row r="5" spans="1:10" s="67" customFormat="1" x14ac:dyDescent="0.3">
      <c r="A5" s="66" t="s">
        <v>222</v>
      </c>
    </row>
    <row r="6" spans="1:10" s="67" customFormat="1" x14ac:dyDescent="0.3">
      <c r="A6" s="66"/>
    </row>
    <row r="7" spans="1:10" ht="15" thickBot="1" x14ac:dyDescent="0.35"/>
    <row r="8" spans="1:10" ht="15.75" customHeight="1" thickBot="1" x14ac:dyDescent="0.35">
      <c r="A8" s="68"/>
      <c r="B8" s="138" t="s">
        <v>223</v>
      </c>
      <c r="C8" s="139"/>
      <c r="D8" s="139"/>
      <c r="E8" s="139"/>
      <c r="F8" s="141" t="s">
        <v>216</v>
      </c>
      <c r="G8" s="143" t="s">
        <v>224</v>
      </c>
      <c r="H8" s="143" t="s">
        <v>225</v>
      </c>
      <c r="I8" s="124"/>
      <c r="J8" s="125"/>
    </row>
    <row r="9" spans="1:10" s="58" customFormat="1" ht="73.5" customHeight="1" thickBot="1" x14ac:dyDescent="0.35">
      <c r="A9" s="69" t="s">
        <v>226</v>
      </c>
      <c r="B9" s="70" t="s">
        <v>227</v>
      </c>
      <c r="C9" s="71" t="s">
        <v>228</v>
      </c>
      <c r="D9" s="71" t="s">
        <v>229</v>
      </c>
      <c r="E9" s="71" t="s">
        <v>230</v>
      </c>
      <c r="F9" s="142"/>
      <c r="G9" s="144"/>
      <c r="H9" s="144"/>
      <c r="I9" s="126" t="s">
        <v>478</v>
      </c>
      <c r="J9" s="127" t="s">
        <v>479</v>
      </c>
    </row>
    <row r="10" spans="1:10" x14ac:dyDescent="0.3">
      <c r="A10" s="72" t="s">
        <v>231</v>
      </c>
      <c r="B10">
        <v>1</v>
      </c>
      <c r="C10">
        <v>2</v>
      </c>
      <c r="E10">
        <f>SUM(B10:D10)</f>
        <v>3</v>
      </c>
      <c r="F10" s="74">
        <v>3</v>
      </c>
      <c r="G10" s="72">
        <f>E10+F10</f>
        <v>6</v>
      </c>
      <c r="H10" s="75">
        <v>1</v>
      </c>
      <c r="I10" s="73">
        <v>3</v>
      </c>
      <c r="J10" s="74">
        <v>3</v>
      </c>
    </row>
    <row r="11" spans="1:10" s="51" customFormat="1" x14ac:dyDescent="0.3">
      <c r="A11" s="72" t="s">
        <v>232</v>
      </c>
      <c r="B11">
        <v>4</v>
      </c>
      <c r="C11">
        <v>3</v>
      </c>
      <c r="D11"/>
      <c r="E11">
        <f t="shared" ref="E11:E27" si="0">SUM(B11:D11)</f>
        <v>7</v>
      </c>
      <c r="F11" s="72">
        <v>3</v>
      </c>
      <c r="G11" s="72">
        <f>E11+F11</f>
        <v>10</v>
      </c>
      <c r="H11" s="75">
        <v>1</v>
      </c>
      <c r="I11" s="73">
        <v>4</v>
      </c>
      <c r="J11" s="72">
        <v>1</v>
      </c>
    </row>
    <row r="12" spans="1:10" x14ac:dyDescent="0.3">
      <c r="A12" s="72" t="s">
        <v>233</v>
      </c>
      <c r="B12">
        <v>7</v>
      </c>
      <c r="C12">
        <v>4</v>
      </c>
      <c r="D12">
        <v>1</v>
      </c>
      <c r="E12">
        <f t="shared" si="0"/>
        <v>12</v>
      </c>
      <c r="F12" s="72">
        <v>18</v>
      </c>
      <c r="G12" s="72">
        <f t="shared" ref="G12:G27" si="1">E12+F12</f>
        <v>30</v>
      </c>
      <c r="H12" s="75">
        <v>7</v>
      </c>
      <c r="I12" s="73">
        <v>10</v>
      </c>
      <c r="J12" s="72">
        <v>7</v>
      </c>
    </row>
    <row r="13" spans="1:10" x14ac:dyDescent="0.3">
      <c r="A13" s="72" t="s">
        <v>234</v>
      </c>
      <c r="B13">
        <v>11</v>
      </c>
      <c r="C13">
        <v>6</v>
      </c>
      <c r="D13">
        <v>1</v>
      </c>
      <c r="E13">
        <f t="shared" si="0"/>
        <v>18</v>
      </c>
      <c r="F13" s="72">
        <v>27</v>
      </c>
      <c r="G13" s="72">
        <f t="shared" si="1"/>
        <v>45</v>
      </c>
      <c r="H13" s="75">
        <v>9</v>
      </c>
      <c r="I13" s="73">
        <v>10</v>
      </c>
      <c r="J13" s="72">
        <v>7</v>
      </c>
    </row>
    <row r="14" spans="1:10" x14ac:dyDescent="0.3">
      <c r="A14" s="72" t="s">
        <v>235</v>
      </c>
      <c r="B14">
        <v>5</v>
      </c>
      <c r="C14">
        <v>12</v>
      </c>
      <c r="D14">
        <v>3</v>
      </c>
      <c r="E14">
        <f t="shared" si="0"/>
        <v>20</v>
      </c>
      <c r="F14" s="72">
        <v>12</v>
      </c>
      <c r="G14" s="72">
        <f t="shared" si="1"/>
        <v>32</v>
      </c>
      <c r="H14" s="75">
        <v>5</v>
      </c>
      <c r="I14" s="73">
        <v>10</v>
      </c>
      <c r="J14" s="72">
        <v>6</v>
      </c>
    </row>
    <row r="15" spans="1:10" x14ac:dyDescent="0.3">
      <c r="A15" s="72" t="s">
        <v>236</v>
      </c>
      <c r="B15">
        <v>3</v>
      </c>
      <c r="C15">
        <v>8</v>
      </c>
      <c r="D15">
        <v>3</v>
      </c>
      <c r="E15">
        <f t="shared" si="0"/>
        <v>14</v>
      </c>
      <c r="F15" s="72">
        <v>12</v>
      </c>
      <c r="G15" s="72">
        <f t="shared" si="1"/>
        <v>26</v>
      </c>
      <c r="H15" s="75">
        <v>5</v>
      </c>
      <c r="I15" s="73">
        <v>5</v>
      </c>
      <c r="J15" s="72">
        <v>3</v>
      </c>
    </row>
    <row r="16" spans="1:10" x14ac:dyDescent="0.3">
      <c r="A16" s="72" t="s">
        <v>237</v>
      </c>
      <c r="B16">
        <v>12</v>
      </c>
      <c r="C16">
        <v>26</v>
      </c>
      <c r="D16">
        <v>6</v>
      </c>
      <c r="E16">
        <f t="shared" si="0"/>
        <v>44</v>
      </c>
      <c r="F16" s="72">
        <v>22</v>
      </c>
      <c r="G16" s="72">
        <f t="shared" si="1"/>
        <v>66</v>
      </c>
      <c r="H16" s="75">
        <v>16</v>
      </c>
      <c r="I16" s="73">
        <v>5</v>
      </c>
      <c r="J16" s="72">
        <v>20</v>
      </c>
    </row>
    <row r="17" spans="1:10" x14ac:dyDescent="0.3">
      <c r="A17" s="72" t="s">
        <v>238</v>
      </c>
      <c r="B17">
        <v>34</v>
      </c>
      <c r="C17">
        <v>34</v>
      </c>
      <c r="D17">
        <v>15</v>
      </c>
      <c r="E17">
        <f t="shared" si="0"/>
        <v>83</v>
      </c>
      <c r="F17" s="72">
        <v>47</v>
      </c>
      <c r="G17" s="72">
        <f t="shared" si="1"/>
        <v>130</v>
      </c>
      <c r="H17" s="75">
        <v>46</v>
      </c>
      <c r="I17" s="73">
        <v>27</v>
      </c>
      <c r="J17" s="72">
        <v>17</v>
      </c>
    </row>
    <row r="18" spans="1:10" x14ac:dyDescent="0.3">
      <c r="A18" s="72" t="s">
        <v>239</v>
      </c>
      <c r="B18">
        <v>12</v>
      </c>
      <c r="C18">
        <v>16</v>
      </c>
      <c r="D18">
        <v>19</v>
      </c>
      <c r="E18">
        <f t="shared" si="0"/>
        <v>47</v>
      </c>
      <c r="F18" s="72">
        <v>22</v>
      </c>
      <c r="G18" s="72">
        <f t="shared" si="1"/>
        <v>69</v>
      </c>
      <c r="H18" s="75">
        <v>17</v>
      </c>
      <c r="I18" s="73">
        <v>21</v>
      </c>
      <c r="J18" s="72">
        <v>14</v>
      </c>
    </row>
    <row r="19" spans="1:10" x14ac:dyDescent="0.3">
      <c r="A19" s="72" t="s">
        <v>240</v>
      </c>
      <c r="B19">
        <v>1</v>
      </c>
      <c r="C19">
        <v>2</v>
      </c>
      <c r="E19">
        <f t="shared" si="0"/>
        <v>3</v>
      </c>
      <c r="F19" s="72"/>
      <c r="G19" s="72">
        <f t="shared" si="1"/>
        <v>3</v>
      </c>
      <c r="H19" s="75"/>
      <c r="I19" s="73">
        <v>3</v>
      </c>
      <c r="J19" s="72">
        <v>1</v>
      </c>
    </row>
    <row r="20" spans="1:10" x14ac:dyDescent="0.3">
      <c r="A20" s="72" t="s">
        <v>241</v>
      </c>
      <c r="B20">
        <v>2</v>
      </c>
      <c r="C20">
        <v>5</v>
      </c>
      <c r="D20">
        <v>1</v>
      </c>
      <c r="E20">
        <f t="shared" si="0"/>
        <v>8</v>
      </c>
      <c r="F20" s="72">
        <v>7</v>
      </c>
      <c r="G20" s="72">
        <f t="shared" si="1"/>
        <v>15</v>
      </c>
      <c r="H20" s="75">
        <v>3</v>
      </c>
      <c r="I20" s="73">
        <v>7</v>
      </c>
      <c r="J20" s="72">
        <v>1</v>
      </c>
    </row>
    <row r="21" spans="1:10" x14ac:dyDescent="0.3">
      <c r="A21" s="72" t="s">
        <v>242</v>
      </c>
      <c r="B21">
        <v>8</v>
      </c>
      <c r="C21">
        <v>9</v>
      </c>
      <c r="D21">
        <v>13</v>
      </c>
      <c r="E21">
        <f t="shared" si="0"/>
        <v>30</v>
      </c>
      <c r="F21" s="72">
        <v>14</v>
      </c>
      <c r="G21" s="72">
        <f t="shared" si="1"/>
        <v>44</v>
      </c>
      <c r="H21" s="75">
        <v>3</v>
      </c>
      <c r="I21" s="73">
        <v>15</v>
      </c>
      <c r="J21" s="72">
        <v>2</v>
      </c>
    </row>
    <row r="22" spans="1:10" x14ac:dyDescent="0.3">
      <c r="A22" s="72" t="s">
        <v>243</v>
      </c>
      <c r="B22">
        <v>2</v>
      </c>
      <c r="C22">
        <v>12</v>
      </c>
      <c r="D22">
        <v>5</v>
      </c>
      <c r="E22">
        <f t="shared" si="0"/>
        <v>19</v>
      </c>
      <c r="F22" s="72">
        <v>8</v>
      </c>
      <c r="G22" s="72">
        <f t="shared" si="1"/>
        <v>27</v>
      </c>
      <c r="H22" s="75">
        <v>7</v>
      </c>
      <c r="I22" s="73">
        <v>2</v>
      </c>
      <c r="J22" s="72">
        <v>3</v>
      </c>
    </row>
    <row r="23" spans="1:10" x14ac:dyDescent="0.3">
      <c r="A23" s="72" t="s">
        <v>244</v>
      </c>
      <c r="B23">
        <v>12</v>
      </c>
      <c r="C23">
        <v>15</v>
      </c>
      <c r="D23">
        <v>11</v>
      </c>
      <c r="E23">
        <f t="shared" si="0"/>
        <v>38</v>
      </c>
      <c r="F23" s="72">
        <v>21</v>
      </c>
      <c r="G23" s="72">
        <f t="shared" si="1"/>
        <v>59</v>
      </c>
      <c r="H23" s="75">
        <v>8</v>
      </c>
      <c r="I23" s="73">
        <v>11</v>
      </c>
      <c r="J23" s="72">
        <v>7</v>
      </c>
    </row>
    <row r="24" spans="1:10" x14ac:dyDescent="0.3">
      <c r="A24" s="72" t="s">
        <v>245</v>
      </c>
      <c r="B24">
        <v>5</v>
      </c>
      <c r="C24">
        <v>15</v>
      </c>
      <c r="D24">
        <v>8</v>
      </c>
      <c r="E24">
        <f t="shared" si="0"/>
        <v>28</v>
      </c>
      <c r="F24" s="72">
        <v>25</v>
      </c>
      <c r="G24" s="72">
        <f t="shared" si="1"/>
        <v>53</v>
      </c>
      <c r="H24" s="75">
        <v>8</v>
      </c>
      <c r="I24" s="73">
        <v>18</v>
      </c>
      <c r="J24" s="72">
        <v>7</v>
      </c>
    </row>
    <row r="25" spans="1:10" x14ac:dyDescent="0.3">
      <c r="A25" s="72" t="s">
        <v>246</v>
      </c>
      <c r="B25">
        <v>6</v>
      </c>
      <c r="C25">
        <v>6</v>
      </c>
      <c r="E25">
        <f t="shared" si="0"/>
        <v>12</v>
      </c>
      <c r="F25" s="72">
        <v>6</v>
      </c>
      <c r="G25" s="72">
        <f t="shared" si="1"/>
        <v>18</v>
      </c>
      <c r="H25" s="75">
        <v>5</v>
      </c>
      <c r="I25" s="73"/>
      <c r="J25" s="72">
        <v>3</v>
      </c>
    </row>
    <row r="26" spans="1:10" x14ac:dyDescent="0.3">
      <c r="A26" s="72" t="s">
        <v>247</v>
      </c>
      <c r="B26">
        <v>5</v>
      </c>
      <c r="C26">
        <v>6</v>
      </c>
      <c r="E26">
        <f t="shared" si="0"/>
        <v>11</v>
      </c>
      <c r="F26" s="72">
        <v>1</v>
      </c>
      <c r="G26" s="72">
        <f t="shared" si="1"/>
        <v>12</v>
      </c>
      <c r="H26" s="75">
        <v>1</v>
      </c>
      <c r="I26" s="73"/>
      <c r="J26" s="72">
        <v>4</v>
      </c>
    </row>
    <row r="27" spans="1:10" ht="15" thickBot="1" x14ac:dyDescent="0.35">
      <c r="A27" s="72" t="s">
        <v>248</v>
      </c>
      <c r="B27">
        <v>2</v>
      </c>
      <c r="D27">
        <v>1</v>
      </c>
      <c r="E27">
        <f t="shared" si="0"/>
        <v>3</v>
      </c>
      <c r="F27" s="94">
        <v>2</v>
      </c>
      <c r="G27" s="72">
        <f t="shared" si="1"/>
        <v>5</v>
      </c>
      <c r="H27" s="75">
        <v>1</v>
      </c>
      <c r="I27" s="121">
        <v>1</v>
      </c>
      <c r="J27" s="94"/>
    </row>
    <row r="28" spans="1:10" s="58" customFormat="1" ht="15" thickBot="1" x14ac:dyDescent="0.35">
      <c r="A28" s="78" t="s">
        <v>249</v>
      </c>
      <c r="B28" s="76">
        <f>SUM(B10:B27)</f>
        <v>132</v>
      </c>
      <c r="C28" s="77">
        <f>SUM(C10:C27)</f>
        <v>181</v>
      </c>
      <c r="D28" s="77">
        <f>SUM(D10:D27)</f>
        <v>87</v>
      </c>
      <c r="E28" s="77">
        <f>SUM(E10:E27)</f>
        <v>400</v>
      </c>
      <c r="F28" s="78">
        <f t="shared" ref="F28:G28" si="2">SUM(F10:F27)</f>
        <v>250</v>
      </c>
      <c r="G28" s="78">
        <f t="shared" si="2"/>
        <v>650</v>
      </c>
      <c r="H28" s="79">
        <f>SUM(H10:H27)</f>
        <v>143</v>
      </c>
      <c r="I28" s="79">
        <f>SUM(I10:I27)</f>
        <v>152</v>
      </c>
      <c r="J28" s="79">
        <f>SUM(J10:J27)</f>
        <v>106</v>
      </c>
    </row>
    <row r="32" spans="1:10" ht="46.5" customHeight="1" x14ac:dyDescent="0.3">
      <c r="A32" s="147" t="s">
        <v>250</v>
      </c>
      <c r="B32" s="147"/>
      <c r="C32" s="147"/>
      <c r="D32" s="147"/>
      <c r="E32" s="147"/>
      <c r="F32" s="147"/>
      <c r="G32" s="147"/>
    </row>
    <row r="33" spans="1:14" s="67" customFormat="1" x14ac:dyDescent="0.3">
      <c r="A33" s="66" t="s">
        <v>219</v>
      </c>
    </row>
    <row r="34" spans="1:14" s="67" customFormat="1" x14ac:dyDescent="0.3">
      <c r="A34" s="66" t="s">
        <v>220</v>
      </c>
    </row>
    <row r="35" spans="1:14" s="67" customFormat="1" x14ac:dyDescent="0.3">
      <c r="A35" s="66" t="s">
        <v>221</v>
      </c>
    </row>
    <row r="36" spans="1:14" s="67" customFormat="1" x14ac:dyDescent="0.3">
      <c r="A36" s="66" t="s">
        <v>222</v>
      </c>
    </row>
    <row r="37" spans="1:14" s="66" customFormat="1" x14ac:dyDescent="0.3"/>
    <row r="38" spans="1:14" s="66" customFormat="1" ht="15" thickBot="1" x14ac:dyDescent="0.35">
      <c r="A38"/>
      <c r="B38"/>
      <c r="C38"/>
      <c r="D38"/>
      <c r="E38"/>
      <c r="F38"/>
      <c r="G38"/>
      <c r="H38"/>
    </row>
    <row r="39" spans="1:14" ht="15.75" customHeight="1" thickBot="1" x14ac:dyDescent="0.35">
      <c r="A39" s="68"/>
      <c r="B39" s="138" t="s">
        <v>223</v>
      </c>
      <c r="C39" s="139"/>
      <c r="D39" s="139"/>
      <c r="E39" s="140"/>
      <c r="F39" s="141" t="s">
        <v>216</v>
      </c>
      <c r="G39" s="143" t="s">
        <v>251</v>
      </c>
      <c r="H39" s="145" t="s">
        <v>252</v>
      </c>
    </row>
    <row r="40" spans="1:14" s="58" customFormat="1" ht="52.5" customHeight="1" thickBot="1" x14ac:dyDescent="0.35">
      <c r="A40" s="69" t="s">
        <v>226</v>
      </c>
      <c r="B40" s="70" t="s">
        <v>227</v>
      </c>
      <c r="C40" s="71" t="s">
        <v>228</v>
      </c>
      <c r="D40" s="71" t="s">
        <v>229</v>
      </c>
      <c r="E40" s="71" t="s">
        <v>230</v>
      </c>
      <c r="F40" s="142"/>
      <c r="G40" s="144"/>
      <c r="H40" s="146"/>
    </row>
    <row r="41" spans="1:14" x14ac:dyDescent="0.3">
      <c r="A41" s="72" t="s">
        <v>231</v>
      </c>
      <c r="B41" s="80">
        <v>3.4612827499999996</v>
      </c>
      <c r="C41">
        <v>217.60207550000001</v>
      </c>
      <c r="D41" s="84">
        <v>0</v>
      </c>
      <c r="E41" s="84">
        <v>221.06335825000002</v>
      </c>
      <c r="F41" s="81">
        <v>29642.701731690999</v>
      </c>
      <c r="G41" s="86">
        <f>E41+F41</f>
        <v>29863.765089941</v>
      </c>
      <c r="H41" s="83">
        <v>2012.059802</v>
      </c>
      <c r="I41" s="84"/>
      <c r="J41" s="122"/>
      <c r="K41" s="122"/>
      <c r="L41" s="122"/>
      <c r="M41" s="122"/>
      <c r="N41" s="122"/>
    </row>
    <row r="42" spans="1:14" x14ac:dyDescent="0.3">
      <c r="A42" s="72" t="s">
        <v>232</v>
      </c>
      <c r="B42" s="80">
        <v>1293.395135902</v>
      </c>
      <c r="C42">
        <v>524.48345054999993</v>
      </c>
      <c r="D42" s="84">
        <v>0</v>
      </c>
      <c r="E42" s="84">
        <v>1817.8785864519998</v>
      </c>
      <c r="F42" s="85">
        <v>3447.1037997040003</v>
      </c>
      <c r="G42" s="86">
        <f>E42+F42</f>
        <v>5264.9823861559998</v>
      </c>
      <c r="H42" s="83">
        <v>282327.877683</v>
      </c>
      <c r="J42" s="122"/>
      <c r="K42" s="122"/>
      <c r="L42" s="122"/>
      <c r="M42" s="122"/>
      <c r="N42" s="122"/>
    </row>
    <row r="43" spans="1:14" x14ac:dyDescent="0.3">
      <c r="A43" s="72" t="s">
        <v>233</v>
      </c>
      <c r="B43" s="80">
        <v>4058.250158799</v>
      </c>
      <c r="C43">
        <v>675.23549205799998</v>
      </c>
      <c r="D43" s="84">
        <v>21.990063849999999</v>
      </c>
      <c r="E43" s="84">
        <v>4755.4757147069995</v>
      </c>
      <c r="F43" s="82">
        <v>39809.331240953994</v>
      </c>
      <c r="G43" s="86">
        <f>E43+F43</f>
        <v>44564.806955660992</v>
      </c>
      <c r="H43" s="83">
        <v>2792182.4147730004</v>
      </c>
      <c r="I43" s="117"/>
      <c r="J43" s="122"/>
      <c r="K43" s="122"/>
      <c r="L43" s="122"/>
      <c r="M43" s="122"/>
      <c r="N43" s="122"/>
    </row>
    <row r="44" spans="1:14" x14ac:dyDescent="0.3">
      <c r="A44" s="72" t="s">
        <v>234</v>
      </c>
      <c r="B44" s="80">
        <v>13431.607739191999</v>
      </c>
      <c r="C44">
        <v>1335.959468536</v>
      </c>
      <c r="D44" s="84">
        <v>20.246362027</v>
      </c>
      <c r="E44" s="84">
        <v>14787.813569755001</v>
      </c>
      <c r="F44" s="87">
        <v>137748.17742174602</v>
      </c>
      <c r="G44" s="86">
        <f>E44+F44</f>
        <v>152535.99099150102</v>
      </c>
      <c r="H44" s="83">
        <v>10488837.337073999</v>
      </c>
      <c r="I44" s="84"/>
      <c r="J44" s="122"/>
      <c r="K44" s="122"/>
      <c r="L44" s="122"/>
      <c r="M44" s="122"/>
      <c r="N44" s="122"/>
    </row>
    <row r="45" spans="1:14" x14ac:dyDescent="0.3">
      <c r="A45" s="72" t="s">
        <v>235</v>
      </c>
      <c r="B45" s="80">
        <v>11234.2600487</v>
      </c>
      <c r="C45">
        <v>4114.66408245</v>
      </c>
      <c r="D45" s="84">
        <v>1567.2435847499999</v>
      </c>
      <c r="E45" s="84">
        <v>16916.167715899999</v>
      </c>
      <c r="F45" s="82">
        <v>27973.998399912998</v>
      </c>
      <c r="G45" s="86">
        <f>E45+F45</f>
        <v>44890.166115813001</v>
      </c>
      <c r="H45" s="83">
        <v>9666978.5759149995</v>
      </c>
      <c r="I45" s="84"/>
      <c r="J45" s="122"/>
      <c r="K45" s="122"/>
      <c r="L45" s="122"/>
      <c r="M45" s="122"/>
      <c r="N45" s="122"/>
    </row>
    <row r="46" spans="1:14" x14ac:dyDescent="0.3">
      <c r="A46" s="72" t="s">
        <v>236</v>
      </c>
      <c r="B46" s="80">
        <v>3968.8086763819997</v>
      </c>
      <c r="C46">
        <v>1022.024228097</v>
      </c>
      <c r="D46" s="84">
        <v>193.36708828400003</v>
      </c>
      <c r="E46" s="84">
        <v>5184.1999927629995</v>
      </c>
      <c r="F46" s="82">
        <v>12293.521784149001</v>
      </c>
      <c r="G46" s="86">
        <f t="shared" ref="G46:G58" si="3">E46+F46</f>
        <v>17477.721776912</v>
      </c>
      <c r="H46" s="83">
        <v>4469748.3745210003</v>
      </c>
      <c r="I46" s="84"/>
      <c r="J46" s="122"/>
      <c r="K46" s="122"/>
      <c r="L46" s="122"/>
      <c r="M46" s="122"/>
      <c r="N46" s="122"/>
    </row>
    <row r="47" spans="1:14" x14ac:dyDescent="0.3">
      <c r="A47" s="72" t="s">
        <v>237</v>
      </c>
      <c r="B47" s="80">
        <v>4239.3933436349998</v>
      </c>
      <c r="C47">
        <v>4673.3988480449998</v>
      </c>
      <c r="D47" s="84">
        <v>278.71024234800001</v>
      </c>
      <c r="E47" s="84">
        <v>9191.5024340279997</v>
      </c>
      <c r="F47" s="82">
        <v>28422.711490376001</v>
      </c>
      <c r="G47" s="86">
        <f t="shared" si="3"/>
        <v>37614.213924404001</v>
      </c>
      <c r="H47" s="83">
        <v>3482123.8110420005</v>
      </c>
      <c r="I47" s="84"/>
      <c r="J47" s="122"/>
      <c r="K47" s="122"/>
      <c r="L47" s="122"/>
      <c r="M47" s="122"/>
      <c r="N47" s="122"/>
    </row>
    <row r="48" spans="1:14" x14ac:dyDescent="0.3">
      <c r="A48" s="72" t="s">
        <v>238</v>
      </c>
      <c r="B48" s="80">
        <v>40113.183314400005</v>
      </c>
      <c r="C48">
        <v>24553.719023600002</v>
      </c>
      <c r="D48" s="84">
        <v>2149.9584567500001</v>
      </c>
      <c r="E48" s="84">
        <v>66816.860794749999</v>
      </c>
      <c r="F48" s="82">
        <v>80794.964431748012</v>
      </c>
      <c r="G48" s="86">
        <f t="shared" si="3"/>
        <v>147611.82522649801</v>
      </c>
      <c r="H48" s="83">
        <v>59115932.454357021</v>
      </c>
      <c r="I48" s="84"/>
      <c r="J48" s="122"/>
      <c r="K48" s="122"/>
      <c r="L48" s="122"/>
      <c r="M48" s="122"/>
      <c r="N48" s="122"/>
    </row>
    <row r="49" spans="1:14" x14ac:dyDescent="0.3">
      <c r="A49" s="72" t="s">
        <v>239</v>
      </c>
      <c r="B49" s="80">
        <v>12851.454885272</v>
      </c>
      <c r="C49">
        <v>11219.180275117</v>
      </c>
      <c r="D49" s="84">
        <v>5965.7303396160005</v>
      </c>
      <c r="E49" s="84">
        <v>30036.365500004998</v>
      </c>
      <c r="F49" s="82">
        <v>44640.969287168999</v>
      </c>
      <c r="G49" s="86">
        <f t="shared" si="3"/>
        <v>74677.334787173997</v>
      </c>
      <c r="H49" s="83">
        <v>11385421.634865001</v>
      </c>
      <c r="I49" s="84"/>
      <c r="J49" s="122"/>
      <c r="K49" s="122"/>
      <c r="L49" s="122"/>
      <c r="M49" s="122"/>
      <c r="N49" s="122"/>
    </row>
    <row r="50" spans="1:14" x14ac:dyDescent="0.3">
      <c r="A50" s="72" t="s">
        <v>240</v>
      </c>
      <c r="B50" s="80">
        <v>209.9630617</v>
      </c>
      <c r="C50">
        <v>52.811705549999999</v>
      </c>
      <c r="D50" s="84">
        <v>0</v>
      </c>
      <c r="E50" s="84">
        <v>262.77476724999997</v>
      </c>
      <c r="F50" s="82">
        <v>0</v>
      </c>
      <c r="G50" s="86">
        <f t="shared" si="3"/>
        <v>262.77476724999997</v>
      </c>
      <c r="H50" s="83"/>
      <c r="I50" s="84"/>
      <c r="J50" s="122"/>
      <c r="K50" s="122"/>
      <c r="L50" s="122"/>
      <c r="M50" s="122"/>
      <c r="N50" s="122"/>
    </row>
    <row r="51" spans="1:14" x14ac:dyDescent="0.3">
      <c r="A51" s="72" t="s">
        <v>241</v>
      </c>
      <c r="B51" s="80">
        <v>197.82294944900002</v>
      </c>
      <c r="C51">
        <v>391.23198793</v>
      </c>
      <c r="D51" s="84">
        <v>3.2178740899999996</v>
      </c>
      <c r="E51" s="84">
        <v>592.27281146900009</v>
      </c>
      <c r="F51" s="82">
        <v>4673.6767047710009</v>
      </c>
      <c r="G51" s="86">
        <f t="shared" si="3"/>
        <v>5265.9495162400008</v>
      </c>
      <c r="H51" s="83">
        <v>244379.872638</v>
      </c>
      <c r="I51" s="84"/>
      <c r="J51" s="122"/>
      <c r="K51" s="122"/>
      <c r="L51" s="122"/>
      <c r="M51" s="122"/>
      <c r="N51" s="122"/>
    </row>
    <row r="52" spans="1:14" x14ac:dyDescent="0.3">
      <c r="A52" s="72" t="s">
        <v>242</v>
      </c>
      <c r="B52" s="80">
        <v>645.95329991000006</v>
      </c>
      <c r="C52">
        <v>1989.6575449279999</v>
      </c>
      <c r="D52" s="84">
        <v>1520.404790432</v>
      </c>
      <c r="E52" s="84">
        <v>4156.0156352699996</v>
      </c>
      <c r="F52" s="82">
        <v>10215.748215599</v>
      </c>
      <c r="G52" s="86">
        <f t="shared" si="3"/>
        <v>14371.763850869</v>
      </c>
      <c r="H52" s="83">
        <v>665936.590295</v>
      </c>
      <c r="I52" s="84"/>
      <c r="J52" s="122"/>
      <c r="K52" s="122"/>
      <c r="L52" s="122"/>
      <c r="M52" s="122"/>
      <c r="N52" s="122"/>
    </row>
    <row r="53" spans="1:14" x14ac:dyDescent="0.3">
      <c r="A53" s="72" t="s">
        <v>243</v>
      </c>
      <c r="B53" s="80">
        <v>1270.0689111500001</v>
      </c>
      <c r="C53">
        <v>4726.7596393870008</v>
      </c>
      <c r="D53" s="84">
        <v>632.555973247</v>
      </c>
      <c r="E53" s="84">
        <v>6629.3845237840005</v>
      </c>
      <c r="F53" s="82">
        <v>12296.550228523</v>
      </c>
      <c r="G53" s="86">
        <f t="shared" si="3"/>
        <v>18925.934752306999</v>
      </c>
      <c r="H53" s="83">
        <v>4231510.0086339992</v>
      </c>
      <c r="I53" s="84"/>
      <c r="J53" s="122"/>
      <c r="K53" s="122"/>
      <c r="L53" s="122"/>
      <c r="M53" s="122"/>
      <c r="N53" s="122"/>
    </row>
    <row r="54" spans="1:14" x14ac:dyDescent="0.3">
      <c r="A54" s="72" t="s">
        <v>244</v>
      </c>
      <c r="B54" s="80">
        <v>10772.419059782002</v>
      </c>
      <c r="C54">
        <v>2936.1843447889992</v>
      </c>
      <c r="D54" s="84">
        <v>424.57049589499997</v>
      </c>
      <c r="E54" s="84">
        <v>14133.173900466001</v>
      </c>
      <c r="F54" s="82">
        <v>80737.452586577027</v>
      </c>
      <c r="G54" s="86">
        <f t="shared" si="3"/>
        <v>94870.626487043031</v>
      </c>
      <c r="H54" s="83">
        <v>4229569.1922340002</v>
      </c>
      <c r="I54" s="84"/>
      <c r="J54" s="122"/>
      <c r="K54" s="122"/>
      <c r="L54" s="122"/>
      <c r="M54" s="122"/>
      <c r="N54" s="122"/>
    </row>
    <row r="55" spans="1:14" x14ac:dyDescent="0.3">
      <c r="A55" s="72" t="s">
        <v>245</v>
      </c>
      <c r="B55" s="80">
        <v>2815.2782826399998</v>
      </c>
      <c r="C55">
        <v>4411.0643121069998</v>
      </c>
      <c r="D55" s="84">
        <v>1169.7360661490002</v>
      </c>
      <c r="E55" s="84">
        <v>8396.0786608959988</v>
      </c>
      <c r="F55" s="82">
        <v>57794.28622993399</v>
      </c>
      <c r="G55" s="86">
        <f t="shared" si="3"/>
        <v>66190.364890829995</v>
      </c>
      <c r="H55" s="83">
        <v>2152951.053024</v>
      </c>
      <c r="I55" s="84"/>
      <c r="J55" s="122"/>
      <c r="K55" s="122"/>
      <c r="L55" s="122"/>
      <c r="M55" s="122"/>
      <c r="N55" s="122"/>
    </row>
    <row r="56" spans="1:14" x14ac:dyDescent="0.3">
      <c r="A56" s="72" t="s">
        <v>246</v>
      </c>
      <c r="B56" s="80">
        <v>3094.185969136</v>
      </c>
      <c r="C56">
        <v>1149.7208935869999</v>
      </c>
      <c r="D56" s="84">
        <v>0</v>
      </c>
      <c r="E56" s="84">
        <v>4243.9068627229999</v>
      </c>
      <c r="F56" s="82">
        <v>7906.6534132679999</v>
      </c>
      <c r="G56" s="86">
        <f t="shared" si="3"/>
        <v>12150.560275991</v>
      </c>
      <c r="H56" s="83">
        <v>3296679.5025709998</v>
      </c>
      <c r="I56" s="84"/>
      <c r="J56" s="122"/>
      <c r="K56" s="122"/>
      <c r="L56" s="122"/>
      <c r="M56" s="122"/>
      <c r="N56" s="122"/>
    </row>
    <row r="57" spans="1:14" x14ac:dyDescent="0.3">
      <c r="A57" s="72" t="s">
        <v>247</v>
      </c>
      <c r="B57" s="80">
        <v>671.04183325000008</v>
      </c>
      <c r="C57">
        <v>2104.6496039499998</v>
      </c>
      <c r="D57" s="84">
        <v>0</v>
      </c>
      <c r="E57" s="84">
        <v>2775.6914372000001</v>
      </c>
      <c r="F57" s="82">
        <v>1559.4492729789999</v>
      </c>
      <c r="G57" s="86">
        <f t="shared" si="3"/>
        <v>4335.1407101790001</v>
      </c>
      <c r="H57" s="83">
        <v>331972.36658199999</v>
      </c>
      <c r="I57" s="84"/>
      <c r="J57" s="122"/>
      <c r="K57" s="122"/>
      <c r="L57" s="122"/>
      <c r="M57" s="122"/>
      <c r="N57" s="122"/>
    </row>
    <row r="58" spans="1:14" ht="15" thickBot="1" x14ac:dyDescent="0.35">
      <c r="A58" s="72" t="s">
        <v>248</v>
      </c>
      <c r="B58" s="80">
        <v>1481.1907281499998</v>
      </c>
      <c r="C58" s="84">
        <v>0</v>
      </c>
      <c r="D58" s="84">
        <v>110.76505689999999</v>
      </c>
      <c r="E58" s="84">
        <v>1591.9557850499998</v>
      </c>
      <c r="F58" s="82">
        <v>14337.871042073</v>
      </c>
      <c r="G58" s="86">
        <f t="shared" si="3"/>
        <v>15929.826827123001</v>
      </c>
      <c r="H58" s="83">
        <v>365911.81180700002</v>
      </c>
      <c r="I58" s="84"/>
      <c r="J58" s="122"/>
      <c r="K58" s="122"/>
      <c r="L58" s="122"/>
      <c r="M58" s="122"/>
      <c r="N58" s="122"/>
    </row>
    <row r="59" spans="1:14" ht="15" thickBot="1" x14ac:dyDescent="0.35">
      <c r="A59" s="76" t="s">
        <v>249</v>
      </c>
      <c r="B59" s="88">
        <f>SUM(B41:B58)</f>
        <v>112351.73868019899</v>
      </c>
      <c r="C59" s="88">
        <f t="shared" ref="C59:E59" si="4">SUM(C41:C58)</f>
        <v>66098.346976180997</v>
      </c>
      <c r="D59" s="88">
        <f t="shared" si="4"/>
        <v>14058.496394337999</v>
      </c>
      <c r="E59" s="88">
        <f t="shared" si="4"/>
        <v>192508.58205071799</v>
      </c>
      <c r="F59" s="89">
        <f>SUM(F41:F58)</f>
        <v>594295.1672811741</v>
      </c>
      <c r="G59" s="90">
        <f>SUM(G41:G58)</f>
        <v>786803.74933189212</v>
      </c>
      <c r="H59" s="91">
        <f t="shared" ref="H59" si="5">SUM(H41:H58)</f>
        <v>117204474.93781702</v>
      </c>
      <c r="I59" s="84"/>
    </row>
    <row r="60" spans="1:14" x14ac:dyDescent="0.3">
      <c r="F60" s="84"/>
      <c r="I60" s="84" t="s">
        <v>608</v>
      </c>
    </row>
    <row r="61" spans="1:14" x14ac:dyDescent="0.3">
      <c r="G61" s="122"/>
      <c r="I61">
        <f>F59/250*135</f>
        <v>320919.39033183403</v>
      </c>
    </row>
    <row r="62" spans="1:14" x14ac:dyDescent="0.3">
      <c r="I62" s="84">
        <f>I61+B59</f>
        <v>433271.12901203299</v>
      </c>
    </row>
    <row r="63" spans="1:14" x14ac:dyDescent="0.3">
      <c r="A63" s="66" t="s">
        <v>253</v>
      </c>
      <c r="B63" s="66"/>
      <c r="C63" s="66"/>
      <c r="D63" s="66"/>
      <c r="I63">
        <f>I62/G59</f>
        <v>0.5506724254681572</v>
      </c>
    </row>
    <row r="64" spans="1:14" x14ac:dyDescent="0.3">
      <c r="A64" s="66" t="s">
        <v>219</v>
      </c>
      <c r="B64" s="67"/>
      <c r="C64" s="67"/>
      <c r="D64" s="67"/>
    </row>
    <row r="65" spans="1:4" x14ac:dyDescent="0.3">
      <c r="A65" s="66" t="s">
        <v>220</v>
      </c>
      <c r="B65" s="67"/>
      <c r="C65" s="67"/>
      <c r="D65" s="67"/>
    </row>
    <row r="66" spans="1:4" ht="15" thickBot="1" x14ac:dyDescent="0.35">
      <c r="A66" s="66" t="s">
        <v>480</v>
      </c>
      <c r="B66" s="67"/>
      <c r="C66" s="67"/>
      <c r="D66" s="67"/>
    </row>
    <row r="67" spans="1:4" ht="15" thickBot="1" x14ac:dyDescent="0.35">
      <c r="A67" s="118" t="s">
        <v>254</v>
      </c>
      <c r="B67" s="119" t="s">
        <v>255</v>
      </c>
      <c r="C67" s="120" t="s">
        <v>256</v>
      </c>
    </row>
    <row r="68" spans="1:4" x14ac:dyDescent="0.3">
      <c r="A68" s="118" t="s">
        <v>234</v>
      </c>
      <c r="B68" s="74" t="s">
        <v>260</v>
      </c>
      <c r="C68" s="92" t="s">
        <v>200</v>
      </c>
    </row>
    <row r="69" spans="1:4" x14ac:dyDescent="0.3">
      <c r="A69" s="73"/>
      <c r="B69" s="72" t="s">
        <v>261</v>
      </c>
      <c r="C69" s="93" t="s">
        <v>200</v>
      </c>
    </row>
    <row r="70" spans="1:4" x14ac:dyDescent="0.3">
      <c r="A70" s="73"/>
      <c r="B70" s="72" t="s">
        <v>259</v>
      </c>
      <c r="C70" s="93" t="s">
        <v>200</v>
      </c>
    </row>
    <row r="71" spans="1:4" x14ac:dyDescent="0.3">
      <c r="A71" s="73"/>
      <c r="B71" s="72" t="s">
        <v>257</v>
      </c>
      <c r="C71" s="93" t="s">
        <v>200</v>
      </c>
    </row>
    <row r="72" spans="1:4" x14ac:dyDescent="0.3">
      <c r="A72" s="73"/>
      <c r="B72" s="72" t="s">
        <v>258</v>
      </c>
      <c r="C72" s="93" t="s">
        <v>200</v>
      </c>
    </row>
    <row r="73" spans="1:4" x14ac:dyDescent="0.3">
      <c r="A73" s="73"/>
      <c r="B73" s="72" t="s">
        <v>265</v>
      </c>
      <c r="C73" s="93" t="s">
        <v>200</v>
      </c>
    </row>
    <row r="74" spans="1:4" x14ac:dyDescent="0.3">
      <c r="A74" s="73"/>
      <c r="B74" s="72" t="s">
        <v>264</v>
      </c>
      <c r="C74" s="93" t="s">
        <v>200</v>
      </c>
    </row>
    <row r="75" spans="1:4" x14ac:dyDescent="0.3">
      <c r="A75" s="73"/>
      <c r="B75" s="72" t="s">
        <v>266</v>
      </c>
      <c r="C75" s="93" t="s">
        <v>200</v>
      </c>
    </row>
    <row r="76" spans="1:4" x14ac:dyDescent="0.3">
      <c r="A76" s="73"/>
      <c r="B76" s="72" t="s">
        <v>262</v>
      </c>
      <c r="C76" s="93" t="s">
        <v>200</v>
      </c>
    </row>
    <row r="77" spans="1:4" ht="15" thickBot="1" x14ac:dyDescent="0.35">
      <c r="A77" s="121"/>
      <c r="B77" s="94" t="s">
        <v>263</v>
      </c>
      <c r="C77" s="95" t="s">
        <v>200</v>
      </c>
    </row>
    <row r="78" spans="1:4" x14ac:dyDescent="0.3">
      <c r="A78" s="118" t="s">
        <v>244</v>
      </c>
      <c r="B78" s="74" t="s">
        <v>277</v>
      </c>
      <c r="C78" s="92" t="s">
        <v>200</v>
      </c>
    </row>
    <row r="79" spans="1:4" x14ac:dyDescent="0.3">
      <c r="A79" s="73"/>
      <c r="B79" s="72" t="s">
        <v>268</v>
      </c>
      <c r="C79" s="93" t="s">
        <v>200</v>
      </c>
    </row>
    <row r="80" spans="1:4" x14ac:dyDescent="0.3">
      <c r="A80" s="73"/>
      <c r="B80" s="72" t="s">
        <v>278</v>
      </c>
      <c r="C80" s="93" t="s">
        <v>200</v>
      </c>
    </row>
    <row r="81" spans="1:6" x14ac:dyDescent="0.3">
      <c r="A81" s="73"/>
      <c r="B81" s="72" t="s">
        <v>269</v>
      </c>
      <c r="C81" s="93" t="s">
        <v>200</v>
      </c>
    </row>
    <row r="82" spans="1:6" x14ac:dyDescent="0.3">
      <c r="A82" s="73"/>
      <c r="B82" s="72" t="s">
        <v>481</v>
      </c>
      <c r="C82" s="93" t="s">
        <v>200</v>
      </c>
    </row>
    <row r="83" spans="1:6" x14ac:dyDescent="0.3">
      <c r="A83" s="73"/>
      <c r="B83" s="72" t="s">
        <v>276</v>
      </c>
      <c r="C83" s="93" t="s">
        <v>200</v>
      </c>
    </row>
    <row r="84" spans="1:6" x14ac:dyDescent="0.3">
      <c r="A84" s="73"/>
      <c r="B84" s="72" t="s">
        <v>273</v>
      </c>
      <c r="C84" s="93" t="s">
        <v>200</v>
      </c>
    </row>
    <row r="85" spans="1:6" x14ac:dyDescent="0.3">
      <c r="A85" s="73"/>
      <c r="B85" s="72" t="s">
        <v>270</v>
      </c>
      <c r="C85" s="93" t="s">
        <v>200</v>
      </c>
    </row>
    <row r="86" spans="1:6" x14ac:dyDescent="0.3">
      <c r="A86" s="73"/>
      <c r="B86" s="72" t="s">
        <v>267</v>
      </c>
      <c r="C86" s="93" t="s">
        <v>200</v>
      </c>
    </row>
    <row r="87" spans="1:6" x14ac:dyDescent="0.3">
      <c r="A87" s="73"/>
      <c r="B87" s="72" t="s">
        <v>274</v>
      </c>
      <c r="C87" s="93" t="s">
        <v>200</v>
      </c>
    </row>
    <row r="88" spans="1:6" x14ac:dyDescent="0.3">
      <c r="A88" s="73"/>
      <c r="B88" s="72" t="s">
        <v>272</v>
      </c>
      <c r="C88" s="93" t="s">
        <v>200</v>
      </c>
    </row>
    <row r="89" spans="1:6" x14ac:dyDescent="0.3">
      <c r="A89" s="73"/>
      <c r="B89" s="72" t="s">
        <v>482</v>
      </c>
      <c r="C89" s="93" t="s">
        <v>200</v>
      </c>
    </row>
    <row r="90" spans="1:6" x14ac:dyDescent="0.3">
      <c r="A90" s="73"/>
      <c r="B90" s="72" t="s">
        <v>275</v>
      </c>
      <c r="C90" s="93" t="s">
        <v>200</v>
      </c>
    </row>
    <row r="91" spans="1:6" x14ac:dyDescent="0.3">
      <c r="A91" s="73"/>
      <c r="B91" s="72" t="s">
        <v>483</v>
      </c>
      <c r="C91" s="93" t="s">
        <v>200</v>
      </c>
    </row>
    <row r="92" spans="1:6" ht="15" thickBot="1" x14ac:dyDescent="0.35">
      <c r="A92" s="121"/>
      <c r="B92" s="94" t="s">
        <v>271</v>
      </c>
      <c r="C92" s="95" t="s">
        <v>200</v>
      </c>
    </row>
    <row r="93" spans="1:6" x14ac:dyDescent="0.3">
      <c r="A93" s="73" t="s">
        <v>238</v>
      </c>
      <c r="B93" s="72" t="s">
        <v>484</v>
      </c>
      <c r="C93" s="93" t="s">
        <v>200</v>
      </c>
      <c r="F93" s="58"/>
    </row>
    <row r="94" spans="1:6" x14ac:dyDescent="0.3">
      <c r="A94" s="73"/>
      <c r="B94" s="72" t="s">
        <v>290</v>
      </c>
      <c r="C94" s="93" t="s">
        <v>200</v>
      </c>
      <c r="F94" s="58"/>
    </row>
    <row r="95" spans="1:6" x14ac:dyDescent="0.3">
      <c r="A95" s="73"/>
      <c r="B95" s="72" t="s">
        <v>286</v>
      </c>
      <c r="C95" s="93" t="s">
        <v>200</v>
      </c>
      <c r="F95" s="58"/>
    </row>
    <row r="96" spans="1:6" x14ac:dyDescent="0.3">
      <c r="A96" s="73"/>
      <c r="B96" s="72" t="s">
        <v>289</v>
      </c>
      <c r="C96" s="93" t="s">
        <v>200</v>
      </c>
      <c r="F96" s="58"/>
    </row>
    <row r="97" spans="1:6" x14ac:dyDescent="0.3">
      <c r="A97" s="73"/>
      <c r="B97" s="72" t="s">
        <v>297</v>
      </c>
      <c r="C97" s="93" t="s">
        <v>200</v>
      </c>
      <c r="F97" s="58"/>
    </row>
    <row r="98" spans="1:6" x14ac:dyDescent="0.3">
      <c r="A98" s="73"/>
      <c r="B98" s="72" t="s">
        <v>485</v>
      </c>
      <c r="C98" s="93" t="s">
        <v>200</v>
      </c>
      <c r="F98" s="58"/>
    </row>
    <row r="99" spans="1:6" x14ac:dyDescent="0.3">
      <c r="A99" s="73"/>
      <c r="B99" s="72" t="s">
        <v>294</v>
      </c>
      <c r="C99" s="93" t="s">
        <v>200</v>
      </c>
      <c r="F99" s="58"/>
    </row>
    <row r="100" spans="1:6" x14ac:dyDescent="0.3">
      <c r="A100" s="73"/>
      <c r="B100" s="72" t="s">
        <v>486</v>
      </c>
      <c r="C100" s="93" t="s">
        <v>200</v>
      </c>
    </row>
    <row r="101" spans="1:6" x14ac:dyDescent="0.3">
      <c r="A101" s="73"/>
      <c r="B101" s="72" t="s">
        <v>299</v>
      </c>
      <c r="C101" s="93" t="s">
        <v>200</v>
      </c>
    </row>
    <row r="102" spans="1:6" x14ac:dyDescent="0.3">
      <c r="A102" s="73"/>
      <c r="B102" s="72" t="s">
        <v>487</v>
      </c>
      <c r="C102" s="93" t="s">
        <v>200</v>
      </c>
    </row>
    <row r="103" spans="1:6" x14ac:dyDescent="0.3">
      <c r="A103" s="73"/>
      <c r="B103" s="72" t="s">
        <v>282</v>
      </c>
      <c r="C103" s="93" t="s">
        <v>200</v>
      </c>
    </row>
    <row r="104" spans="1:6" x14ac:dyDescent="0.3">
      <c r="A104" s="73"/>
      <c r="B104" s="72" t="s">
        <v>279</v>
      </c>
      <c r="C104" s="93" t="s">
        <v>200</v>
      </c>
      <c r="E104" s="58"/>
    </row>
    <row r="105" spans="1:6" x14ac:dyDescent="0.3">
      <c r="A105" s="73"/>
      <c r="B105" s="72" t="s">
        <v>295</v>
      </c>
      <c r="C105" s="93" t="s">
        <v>200</v>
      </c>
    </row>
    <row r="106" spans="1:6" x14ac:dyDescent="0.3">
      <c r="A106" s="73"/>
      <c r="B106" s="72" t="s">
        <v>292</v>
      </c>
      <c r="C106" s="93" t="s">
        <v>200</v>
      </c>
    </row>
    <row r="107" spans="1:6" x14ac:dyDescent="0.3">
      <c r="A107" s="73"/>
      <c r="B107" s="72" t="s">
        <v>291</v>
      </c>
      <c r="C107" s="93" t="s">
        <v>200</v>
      </c>
    </row>
    <row r="108" spans="1:6" x14ac:dyDescent="0.3">
      <c r="A108" s="73"/>
      <c r="B108" s="72" t="s">
        <v>293</v>
      </c>
      <c r="C108" s="93" t="s">
        <v>200</v>
      </c>
    </row>
    <row r="109" spans="1:6" x14ac:dyDescent="0.3">
      <c r="A109" s="73"/>
      <c r="B109" s="72" t="s">
        <v>284</v>
      </c>
      <c r="C109" s="93" t="s">
        <v>200</v>
      </c>
    </row>
    <row r="110" spans="1:6" x14ac:dyDescent="0.3">
      <c r="A110" s="73"/>
      <c r="B110" s="72" t="s">
        <v>296</v>
      </c>
      <c r="C110" s="93" t="s">
        <v>200</v>
      </c>
    </row>
    <row r="111" spans="1:6" x14ac:dyDescent="0.3">
      <c r="A111" s="73"/>
      <c r="B111" s="72" t="s">
        <v>488</v>
      </c>
      <c r="C111" s="93" t="s">
        <v>200</v>
      </c>
      <c r="E111" s="58"/>
    </row>
    <row r="112" spans="1:6" x14ac:dyDescent="0.3">
      <c r="A112" s="73"/>
      <c r="B112" s="72" t="s">
        <v>489</v>
      </c>
      <c r="C112" s="93" t="s">
        <v>200</v>
      </c>
    </row>
    <row r="113" spans="1:3" x14ac:dyDescent="0.3">
      <c r="A113" s="73"/>
      <c r="B113" s="72" t="s">
        <v>283</v>
      </c>
      <c r="C113" s="93" t="s">
        <v>200</v>
      </c>
    </row>
    <row r="114" spans="1:3" x14ac:dyDescent="0.3">
      <c r="A114" s="73"/>
      <c r="B114" s="72" t="s">
        <v>280</v>
      </c>
      <c r="C114" s="93" t="s">
        <v>200</v>
      </c>
    </row>
    <row r="115" spans="1:3" x14ac:dyDescent="0.3">
      <c r="A115" s="73"/>
      <c r="B115" s="72" t="s">
        <v>281</v>
      </c>
      <c r="C115" s="93" t="s">
        <v>200</v>
      </c>
    </row>
    <row r="116" spans="1:3" x14ac:dyDescent="0.3">
      <c r="A116" s="73"/>
      <c r="B116" s="72" t="s">
        <v>285</v>
      </c>
      <c r="C116" s="93" t="s">
        <v>200</v>
      </c>
    </row>
    <row r="117" spans="1:3" x14ac:dyDescent="0.3">
      <c r="A117" s="73"/>
      <c r="B117" s="72" t="s">
        <v>298</v>
      </c>
      <c r="C117" s="93" t="s">
        <v>200</v>
      </c>
    </row>
    <row r="118" spans="1:3" x14ac:dyDescent="0.3">
      <c r="A118" s="73"/>
      <c r="B118" s="72" t="s">
        <v>288</v>
      </c>
      <c r="C118" s="93" t="s">
        <v>200</v>
      </c>
    </row>
    <row r="119" spans="1:3" ht="15" thickBot="1" x14ac:dyDescent="0.35">
      <c r="A119" s="73"/>
      <c r="B119" s="72" t="s">
        <v>287</v>
      </c>
      <c r="C119" s="93" t="s">
        <v>200</v>
      </c>
    </row>
    <row r="120" spans="1:3" x14ac:dyDescent="0.3">
      <c r="A120" s="118" t="s">
        <v>245</v>
      </c>
      <c r="B120" s="74" t="s">
        <v>305</v>
      </c>
      <c r="C120" s="92" t="s">
        <v>200</v>
      </c>
    </row>
    <row r="121" spans="1:3" x14ac:dyDescent="0.3">
      <c r="A121" s="73"/>
      <c r="B121" s="72" t="s">
        <v>308</v>
      </c>
      <c r="C121" s="93" t="s">
        <v>200</v>
      </c>
    </row>
    <row r="122" spans="1:3" x14ac:dyDescent="0.3">
      <c r="A122" s="73"/>
      <c r="B122" s="72" t="s">
        <v>307</v>
      </c>
      <c r="C122" s="93" t="s">
        <v>200</v>
      </c>
    </row>
    <row r="123" spans="1:3" x14ac:dyDescent="0.3">
      <c r="A123" s="73"/>
      <c r="B123" s="72" t="s">
        <v>302</v>
      </c>
      <c r="C123" s="93" t="s">
        <v>200</v>
      </c>
    </row>
    <row r="124" spans="1:3" x14ac:dyDescent="0.3">
      <c r="A124" s="73"/>
      <c r="B124" s="72" t="s">
        <v>309</v>
      </c>
      <c r="C124" s="93" t="s">
        <v>200</v>
      </c>
    </row>
    <row r="125" spans="1:3" x14ac:dyDescent="0.3">
      <c r="A125" s="73"/>
      <c r="B125" s="72" t="s">
        <v>490</v>
      </c>
      <c r="C125" s="93" t="s">
        <v>200</v>
      </c>
    </row>
    <row r="126" spans="1:3" x14ac:dyDescent="0.3">
      <c r="A126" s="73"/>
      <c r="B126" s="72" t="s">
        <v>491</v>
      </c>
      <c r="C126" s="93" t="s">
        <v>200</v>
      </c>
    </row>
    <row r="127" spans="1:3" x14ac:dyDescent="0.3">
      <c r="A127" s="73"/>
      <c r="B127" s="72" t="s">
        <v>492</v>
      </c>
      <c r="C127" s="93" t="s">
        <v>200</v>
      </c>
    </row>
    <row r="128" spans="1:3" x14ac:dyDescent="0.3">
      <c r="A128" s="73"/>
      <c r="B128" s="72" t="s">
        <v>304</v>
      </c>
      <c r="C128" s="93" t="s">
        <v>200</v>
      </c>
    </row>
    <row r="129" spans="1:7" x14ac:dyDescent="0.3">
      <c r="A129" s="73"/>
      <c r="B129" s="72" t="s">
        <v>493</v>
      </c>
      <c r="C129" s="93" t="s">
        <v>200</v>
      </c>
    </row>
    <row r="130" spans="1:7" x14ac:dyDescent="0.3">
      <c r="A130" s="73"/>
      <c r="B130" s="72" t="s">
        <v>494</v>
      </c>
      <c r="C130" s="93" t="s">
        <v>200</v>
      </c>
    </row>
    <row r="131" spans="1:7" x14ac:dyDescent="0.3">
      <c r="A131" s="73"/>
      <c r="B131" s="72" t="s">
        <v>306</v>
      </c>
      <c r="C131" s="93" t="s">
        <v>200</v>
      </c>
    </row>
    <row r="132" spans="1:7" x14ac:dyDescent="0.3">
      <c r="A132" s="73"/>
      <c r="B132" s="72" t="s">
        <v>495</v>
      </c>
      <c r="C132" s="93" t="s">
        <v>200</v>
      </c>
    </row>
    <row r="133" spans="1:7" x14ac:dyDescent="0.3">
      <c r="A133" s="73"/>
      <c r="B133" s="72" t="s">
        <v>496</v>
      </c>
      <c r="C133" s="93" t="s">
        <v>200</v>
      </c>
    </row>
    <row r="134" spans="1:7" x14ac:dyDescent="0.3">
      <c r="A134" s="73"/>
      <c r="B134" s="72" t="s">
        <v>497</v>
      </c>
      <c r="C134" s="93" t="s">
        <v>200</v>
      </c>
    </row>
    <row r="135" spans="1:7" x14ac:dyDescent="0.3">
      <c r="A135" s="73"/>
      <c r="B135" s="72" t="s">
        <v>498</v>
      </c>
      <c r="C135" s="93" t="s">
        <v>200</v>
      </c>
    </row>
    <row r="136" spans="1:7" x14ac:dyDescent="0.3">
      <c r="A136" s="73"/>
      <c r="B136" s="72" t="s">
        <v>303</v>
      </c>
      <c r="C136" s="93" t="s">
        <v>200</v>
      </c>
    </row>
    <row r="137" spans="1:7" x14ac:dyDescent="0.3">
      <c r="A137" s="73"/>
      <c r="B137" s="72" t="s">
        <v>499</v>
      </c>
      <c r="C137" s="93" t="s">
        <v>200</v>
      </c>
    </row>
    <row r="138" spans="1:7" x14ac:dyDescent="0.3">
      <c r="A138" s="73"/>
      <c r="B138" s="72" t="s">
        <v>310</v>
      </c>
      <c r="C138" s="93" t="s">
        <v>200</v>
      </c>
    </row>
    <row r="139" spans="1:7" x14ac:dyDescent="0.3">
      <c r="A139" s="73"/>
      <c r="B139" s="72" t="s">
        <v>301</v>
      </c>
      <c r="C139" s="93" t="s">
        <v>200</v>
      </c>
    </row>
    <row r="140" spans="1:7" x14ac:dyDescent="0.3">
      <c r="A140" s="73"/>
      <c r="B140" s="72" t="s">
        <v>500</v>
      </c>
      <c r="C140" s="93" t="s">
        <v>200</v>
      </c>
    </row>
    <row r="141" spans="1:7" x14ac:dyDescent="0.3">
      <c r="A141" s="73"/>
      <c r="B141" s="72" t="s">
        <v>501</v>
      </c>
      <c r="C141" s="93" t="s">
        <v>200</v>
      </c>
    </row>
    <row r="142" spans="1:7" ht="15" thickBot="1" x14ac:dyDescent="0.35">
      <c r="A142" s="121"/>
      <c r="B142" s="94" t="s">
        <v>300</v>
      </c>
      <c r="C142" s="95" t="s">
        <v>200</v>
      </c>
    </row>
    <row r="143" spans="1:7" x14ac:dyDescent="0.3">
      <c r="A143" s="73" t="s">
        <v>237</v>
      </c>
      <c r="B143" s="72" t="s">
        <v>312</v>
      </c>
      <c r="C143" s="93" t="s">
        <v>200</v>
      </c>
      <c r="G143" s="58"/>
    </row>
    <row r="144" spans="1:7" x14ac:dyDescent="0.3">
      <c r="A144" s="73"/>
      <c r="B144" s="72" t="s">
        <v>318</v>
      </c>
      <c r="C144" s="93" t="s">
        <v>200</v>
      </c>
    </row>
    <row r="145" spans="1:5" x14ac:dyDescent="0.3">
      <c r="A145" s="73"/>
      <c r="B145" s="72" t="s">
        <v>324</v>
      </c>
      <c r="C145" s="93" t="s">
        <v>200</v>
      </c>
    </row>
    <row r="146" spans="1:5" x14ac:dyDescent="0.3">
      <c r="A146" s="73"/>
      <c r="B146" s="72" t="s">
        <v>328</v>
      </c>
      <c r="C146" s="93" t="s">
        <v>200</v>
      </c>
    </row>
    <row r="147" spans="1:5" x14ac:dyDescent="0.3">
      <c r="A147" s="73"/>
      <c r="B147" s="72" t="s">
        <v>321</v>
      </c>
      <c r="C147" s="93" t="s">
        <v>200</v>
      </c>
    </row>
    <row r="148" spans="1:5" x14ac:dyDescent="0.3">
      <c r="A148" s="73"/>
      <c r="B148" s="72" t="s">
        <v>314</v>
      </c>
      <c r="C148" s="93" t="s">
        <v>200</v>
      </c>
    </row>
    <row r="149" spans="1:5" x14ac:dyDescent="0.3">
      <c r="A149" s="73"/>
      <c r="B149" s="72" t="s">
        <v>322</v>
      </c>
      <c r="C149" s="93" t="s">
        <v>200</v>
      </c>
    </row>
    <row r="150" spans="1:5" x14ac:dyDescent="0.3">
      <c r="A150" s="73"/>
      <c r="B150" s="72" t="s">
        <v>315</v>
      </c>
      <c r="C150" s="93" t="s">
        <v>200</v>
      </c>
    </row>
    <row r="151" spans="1:5" x14ac:dyDescent="0.3">
      <c r="A151" s="73"/>
      <c r="B151" s="72" t="s">
        <v>326</v>
      </c>
      <c r="C151" s="93" t="s">
        <v>200</v>
      </c>
    </row>
    <row r="152" spans="1:5" x14ac:dyDescent="0.3">
      <c r="A152" s="73"/>
      <c r="B152" s="72" t="s">
        <v>317</v>
      </c>
      <c r="C152" s="93" t="s">
        <v>200</v>
      </c>
    </row>
    <row r="153" spans="1:5" x14ac:dyDescent="0.3">
      <c r="A153" s="73"/>
      <c r="B153" s="72" t="s">
        <v>320</v>
      </c>
      <c r="C153" s="93" t="s">
        <v>200</v>
      </c>
    </row>
    <row r="154" spans="1:5" x14ac:dyDescent="0.3">
      <c r="A154" s="73"/>
      <c r="B154" s="72" t="s">
        <v>316</v>
      </c>
      <c r="C154" s="93" t="s">
        <v>200</v>
      </c>
      <c r="E154" s="58"/>
    </row>
    <row r="155" spans="1:5" x14ac:dyDescent="0.3">
      <c r="A155" s="73"/>
      <c r="B155" s="72" t="s">
        <v>311</v>
      </c>
      <c r="C155" s="93" t="s">
        <v>200</v>
      </c>
    </row>
    <row r="156" spans="1:5" x14ac:dyDescent="0.3">
      <c r="A156" s="73"/>
      <c r="B156" s="72" t="s">
        <v>325</v>
      </c>
      <c r="C156" s="93" t="s">
        <v>200</v>
      </c>
    </row>
    <row r="157" spans="1:5" x14ac:dyDescent="0.3">
      <c r="A157" s="73"/>
      <c r="B157" s="72" t="s">
        <v>313</v>
      </c>
      <c r="C157" s="93" t="s">
        <v>200</v>
      </c>
    </row>
    <row r="158" spans="1:5" x14ac:dyDescent="0.3">
      <c r="A158" s="73"/>
      <c r="B158" s="72" t="s">
        <v>502</v>
      </c>
      <c r="C158" s="93" t="s">
        <v>200</v>
      </c>
    </row>
    <row r="159" spans="1:5" x14ac:dyDescent="0.3">
      <c r="A159" s="73"/>
      <c r="B159" s="72" t="s">
        <v>330</v>
      </c>
      <c r="C159" s="93" t="s">
        <v>200</v>
      </c>
    </row>
    <row r="160" spans="1:5" x14ac:dyDescent="0.3">
      <c r="A160" s="73"/>
      <c r="B160" s="72" t="s">
        <v>319</v>
      </c>
      <c r="C160" s="93" t="s">
        <v>200</v>
      </c>
    </row>
    <row r="161" spans="1:3" x14ac:dyDescent="0.3">
      <c r="A161" s="73"/>
      <c r="B161" s="72" t="s">
        <v>323</v>
      </c>
      <c r="C161" s="93" t="s">
        <v>200</v>
      </c>
    </row>
    <row r="162" spans="1:3" x14ac:dyDescent="0.3">
      <c r="A162" s="73"/>
      <c r="B162" s="72" t="s">
        <v>329</v>
      </c>
      <c r="C162" s="93" t="s">
        <v>200</v>
      </c>
    </row>
    <row r="163" spans="1:3" ht="15" thickBot="1" x14ac:dyDescent="0.35">
      <c r="A163" s="73"/>
      <c r="B163" s="72" t="s">
        <v>327</v>
      </c>
      <c r="C163" s="93" t="s">
        <v>200</v>
      </c>
    </row>
    <row r="164" spans="1:3" x14ac:dyDescent="0.3">
      <c r="A164" s="118" t="s">
        <v>242</v>
      </c>
      <c r="B164" s="74" t="s">
        <v>503</v>
      </c>
      <c r="C164" s="92" t="s">
        <v>200</v>
      </c>
    </row>
    <row r="165" spans="1:3" x14ac:dyDescent="0.3">
      <c r="A165" s="73"/>
      <c r="B165" s="72" t="s">
        <v>341</v>
      </c>
      <c r="C165" s="93" t="s">
        <v>200</v>
      </c>
    </row>
    <row r="166" spans="1:3" x14ac:dyDescent="0.3">
      <c r="A166" s="73"/>
      <c r="B166" s="72" t="s">
        <v>338</v>
      </c>
      <c r="C166" s="93" t="s">
        <v>200</v>
      </c>
    </row>
    <row r="167" spans="1:3" x14ac:dyDescent="0.3">
      <c r="A167" s="73"/>
      <c r="B167" s="72" t="s">
        <v>504</v>
      </c>
      <c r="C167" s="93" t="s">
        <v>200</v>
      </c>
    </row>
    <row r="168" spans="1:3" x14ac:dyDescent="0.3">
      <c r="A168" s="73"/>
      <c r="B168" s="72" t="s">
        <v>334</v>
      </c>
      <c r="C168" s="93" t="s">
        <v>200</v>
      </c>
    </row>
    <row r="169" spans="1:3" x14ac:dyDescent="0.3">
      <c r="A169" s="73"/>
      <c r="B169" s="72" t="s">
        <v>340</v>
      </c>
      <c r="C169" s="93" t="s">
        <v>200</v>
      </c>
    </row>
    <row r="170" spans="1:3" x14ac:dyDescent="0.3">
      <c r="A170" s="73"/>
      <c r="B170" s="72" t="s">
        <v>343</v>
      </c>
      <c r="C170" s="93" t="s">
        <v>200</v>
      </c>
    </row>
    <row r="171" spans="1:3" x14ac:dyDescent="0.3">
      <c r="A171" s="73"/>
      <c r="B171" s="72" t="s">
        <v>332</v>
      </c>
      <c r="C171" s="93" t="s">
        <v>200</v>
      </c>
    </row>
    <row r="172" spans="1:3" x14ac:dyDescent="0.3">
      <c r="A172" s="73"/>
      <c r="B172" s="72" t="s">
        <v>505</v>
      </c>
      <c r="C172" s="93" t="s">
        <v>200</v>
      </c>
    </row>
    <row r="173" spans="1:3" x14ac:dyDescent="0.3">
      <c r="A173" s="73"/>
      <c r="B173" s="72" t="s">
        <v>342</v>
      </c>
      <c r="C173" s="93" t="s">
        <v>200</v>
      </c>
    </row>
    <row r="174" spans="1:3" x14ac:dyDescent="0.3">
      <c r="A174" s="73"/>
      <c r="B174" s="72" t="s">
        <v>335</v>
      </c>
      <c r="C174" s="93" t="s">
        <v>200</v>
      </c>
    </row>
    <row r="175" spans="1:3" x14ac:dyDescent="0.3">
      <c r="A175" s="73"/>
      <c r="B175" s="72" t="s">
        <v>336</v>
      </c>
      <c r="C175" s="93" t="s">
        <v>200</v>
      </c>
    </row>
    <row r="176" spans="1:3" x14ac:dyDescent="0.3">
      <c r="A176" s="73"/>
      <c r="B176" s="72" t="s">
        <v>337</v>
      </c>
      <c r="C176" s="93" t="s">
        <v>200</v>
      </c>
    </row>
    <row r="177" spans="1:5" x14ac:dyDescent="0.3">
      <c r="A177" s="73"/>
      <c r="B177" s="72" t="s">
        <v>331</v>
      </c>
      <c r="C177" s="93" t="s">
        <v>200</v>
      </c>
    </row>
    <row r="178" spans="1:5" x14ac:dyDescent="0.3">
      <c r="A178" s="73"/>
      <c r="B178" s="72" t="s">
        <v>333</v>
      </c>
      <c r="C178" s="93" t="s">
        <v>200</v>
      </c>
    </row>
    <row r="179" spans="1:5" ht="15" thickBot="1" x14ac:dyDescent="0.35">
      <c r="A179" s="121"/>
      <c r="B179" s="94" t="s">
        <v>339</v>
      </c>
      <c r="C179" s="95" t="s">
        <v>200</v>
      </c>
    </row>
    <row r="180" spans="1:5" x14ac:dyDescent="0.3">
      <c r="A180" s="73" t="s">
        <v>235</v>
      </c>
      <c r="B180" s="72" t="s">
        <v>506</v>
      </c>
      <c r="C180" s="93" t="s">
        <v>200</v>
      </c>
      <c r="E180" s="58"/>
    </row>
    <row r="181" spans="1:5" x14ac:dyDescent="0.3">
      <c r="A181" s="73"/>
      <c r="B181" s="72" t="s">
        <v>507</v>
      </c>
      <c r="C181" s="93" t="s">
        <v>200</v>
      </c>
    </row>
    <row r="182" spans="1:5" x14ac:dyDescent="0.3">
      <c r="A182" s="73"/>
      <c r="B182" s="72" t="s">
        <v>508</v>
      </c>
      <c r="C182" s="93" t="s">
        <v>200</v>
      </c>
    </row>
    <row r="183" spans="1:5" x14ac:dyDescent="0.3">
      <c r="A183" s="73"/>
      <c r="B183" s="72" t="s">
        <v>509</v>
      </c>
      <c r="C183" s="93" t="s">
        <v>200</v>
      </c>
    </row>
    <row r="184" spans="1:5" x14ac:dyDescent="0.3">
      <c r="A184" s="73"/>
      <c r="B184" s="72" t="s">
        <v>510</v>
      </c>
      <c r="C184" s="93" t="s">
        <v>200</v>
      </c>
    </row>
    <row r="185" spans="1:5" x14ac:dyDescent="0.3">
      <c r="A185" s="73"/>
      <c r="B185" s="72" t="s">
        <v>511</v>
      </c>
      <c r="C185" s="93" t="s">
        <v>200</v>
      </c>
    </row>
    <row r="186" spans="1:5" x14ac:dyDescent="0.3">
      <c r="A186" s="73"/>
      <c r="B186" s="72" t="s">
        <v>512</v>
      </c>
      <c r="C186" s="93" t="s">
        <v>200</v>
      </c>
    </row>
    <row r="187" spans="1:5" x14ac:dyDescent="0.3">
      <c r="A187" s="73"/>
      <c r="B187" s="72" t="s">
        <v>513</v>
      </c>
      <c r="C187" s="93" t="s">
        <v>200</v>
      </c>
    </row>
    <row r="188" spans="1:5" x14ac:dyDescent="0.3">
      <c r="A188" s="73"/>
      <c r="B188" s="72" t="s">
        <v>514</v>
      </c>
      <c r="C188" s="93" t="s">
        <v>200</v>
      </c>
    </row>
    <row r="189" spans="1:5" x14ac:dyDescent="0.3">
      <c r="A189" s="73"/>
      <c r="B189" s="72" t="s">
        <v>515</v>
      </c>
      <c r="C189" s="93" t="s">
        <v>200</v>
      </c>
    </row>
    <row r="190" spans="1:5" x14ac:dyDescent="0.3">
      <c r="A190" s="73"/>
      <c r="B190" s="72" t="s">
        <v>516</v>
      </c>
      <c r="C190" s="93" t="s">
        <v>200</v>
      </c>
    </row>
    <row r="191" spans="1:5" x14ac:dyDescent="0.3">
      <c r="A191" s="73"/>
      <c r="B191" s="72" t="s">
        <v>517</v>
      </c>
      <c r="C191" s="93" t="s">
        <v>200</v>
      </c>
    </row>
    <row r="192" spans="1:5" x14ac:dyDescent="0.3">
      <c r="A192" s="73"/>
      <c r="B192" s="72" t="s">
        <v>518</v>
      </c>
      <c r="C192" s="93" t="s">
        <v>200</v>
      </c>
    </row>
    <row r="193" spans="1:5" x14ac:dyDescent="0.3">
      <c r="A193" s="73"/>
      <c r="B193" s="72" t="s">
        <v>519</v>
      </c>
      <c r="C193" s="93" t="s">
        <v>200</v>
      </c>
    </row>
    <row r="194" spans="1:5" ht="15" thickBot="1" x14ac:dyDescent="0.35">
      <c r="A194" s="73"/>
      <c r="B194" s="72" t="s">
        <v>520</v>
      </c>
      <c r="C194" s="93" t="s">
        <v>200</v>
      </c>
    </row>
    <row r="195" spans="1:5" x14ac:dyDescent="0.3">
      <c r="A195" s="118" t="s">
        <v>239</v>
      </c>
      <c r="B195" s="74" t="s">
        <v>521</v>
      </c>
      <c r="C195" s="92" t="s">
        <v>200</v>
      </c>
    </row>
    <row r="196" spans="1:5" x14ac:dyDescent="0.3">
      <c r="A196" s="73"/>
      <c r="B196" s="72" t="s">
        <v>522</v>
      </c>
      <c r="C196" s="93" t="s">
        <v>200</v>
      </c>
    </row>
    <row r="197" spans="1:5" x14ac:dyDescent="0.3">
      <c r="A197" s="73"/>
      <c r="B197" s="72" t="s">
        <v>523</v>
      </c>
      <c r="C197" s="93" t="s">
        <v>200</v>
      </c>
    </row>
    <row r="198" spans="1:5" x14ac:dyDescent="0.3">
      <c r="A198" s="73"/>
      <c r="B198" s="72" t="s">
        <v>524</v>
      </c>
      <c r="C198" s="93" t="s">
        <v>200</v>
      </c>
    </row>
    <row r="199" spans="1:5" x14ac:dyDescent="0.3">
      <c r="A199" s="73"/>
      <c r="B199" s="72" t="s">
        <v>525</v>
      </c>
      <c r="C199" s="93" t="s">
        <v>200</v>
      </c>
    </row>
    <row r="200" spans="1:5" x14ac:dyDescent="0.3">
      <c r="A200" s="73"/>
      <c r="B200" s="72" t="s">
        <v>526</v>
      </c>
      <c r="C200" s="93" t="s">
        <v>200</v>
      </c>
    </row>
    <row r="201" spans="1:5" x14ac:dyDescent="0.3">
      <c r="A201" s="73"/>
      <c r="B201" s="72" t="s">
        <v>527</v>
      </c>
      <c r="C201" s="93" t="s">
        <v>200</v>
      </c>
    </row>
    <row r="202" spans="1:5" x14ac:dyDescent="0.3">
      <c r="A202" s="73"/>
      <c r="B202" s="72" t="s">
        <v>528</v>
      </c>
      <c r="C202" s="93" t="s">
        <v>200</v>
      </c>
    </row>
    <row r="203" spans="1:5" x14ac:dyDescent="0.3">
      <c r="A203" s="73"/>
      <c r="B203" s="72" t="s">
        <v>529</v>
      </c>
      <c r="C203" s="93" t="s">
        <v>200</v>
      </c>
    </row>
    <row r="204" spans="1:5" x14ac:dyDescent="0.3">
      <c r="A204" s="73"/>
      <c r="B204" s="72" t="s">
        <v>530</v>
      </c>
      <c r="C204" s="93" t="s">
        <v>200</v>
      </c>
    </row>
    <row r="205" spans="1:5" x14ac:dyDescent="0.3">
      <c r="A205" s="73"/>
      <c r="B205" s="72" t="s">
        <v>531</v>
      </c>
      <c r="C205" s="93" t="s">
        <v>200</v>
      </c>
      <c r="E205" s="58"/>
    </row>
    <row r="206" spans="1:5" x14ac:dyDescent="0.3">
      <c r="A206" s="73"/>
      <c r="B206" s="72" t="s">
        <v>532</v>
      </c>
      <c r="C206" s="93" t="s">
        <v>200</v>
      </c>
    </row>
    <row r="207" spans="1:5" x14ac:dyDescent="0.3">
      <c r="A207" s="73"/>
      <c r="B207" s="72" t="s">
        <v>533</v>
      </c>
      <c r="C207" s="93" t="s">
        <v>200</v>
      </c>
    </row>
    <row r="208" spans="1:5" x14ac:dyDescent="0.3">
      <c r="A208" s="73"/>
      <c r="B208" s="72" t="s">
        <v>534</v>
      </c>
      <c r="C208" s="93" t="s">
        <v>200</v>
      </c>
    </row>
    <row r="209" spans="1:6" x14ac:dyDescent="0.3">
      <c r="A209" s="73"/>
      <c r="B209" s="72" t="s">
        <v>535</v>
      </c>
      <c r="C209" s="93" t="s">
        <v>200</v>
      </c>
    </row>
    <row r="210" spans="1:6" x14ac:dyDescent="0.3">
      <c r="A210" s="73"/>
      <c r="B210" s="72" t="s">
        <v>536</v>
      </c>
      <c r="C210" s="93" t="s">
        <v>200</v>
      </c>
    </row>
    <row r="211" spans="1:6" ht="15" thickBot="1" x14ac:dyDescent="0.35">
      <c r="A211" s="121"/>
      <c r="B211" s="94" t="s">
        <v>537</v>
      </c>
      <c r="C211" s="95" t="s">
        <v>200</v>
      </c>
    </row>
    <row r="212" spans="1:6" x14ac:dyDescent="0.3">
      <c r="A212" s="73" t="s">
        <v>236</v>
      </c>
      <c r="B212" s="72" t="s">
        <v>538</v>
      </c>
      <c r="C212" s="93" t="s">
        <v>200</v>
      </c>
      <c r="F212" s="58"/>
    </row>
    <row r="213" spans="1:6" x14ac:dyDescent="0.3">
      <c r="A213" s="73"/>
      <c r="B213" s="72" t="s">
        <v>349</v>
      </c>
      <c r="C213" s="93" t="s">
        <v>200</v>
      </c>
      <c r="F213" s="58"/>
    </row>
    <row r="214" spans="1:6" x14ac:dyDescent="0.3">
      <c r="A214" s="73"/>
      <c r="B214" s="72" t="s">
        <v>539</v>
      </c>
      <c r="C214" s="93" t="s">
        <v>200</v>
      </c>
      <c r="F214" s="58"/>
    </row>
    <row r="215" spans="1:6" x14ac:dyDescent="0.3">
      <c r="A215" s="73"/>
      <c r="B215" s="72" t="s">
        <v>345</v>
      </c>
      <c r="C215" s="93" t="s">
        <v>200</v>
      </c>
      <c r="F215" s="58"/>
    </row>
    <row r="216" spans="1:6" x14ac:dyDescent="0.3">
      <c r="A216" s="73"/>
      <c r="B216" s="72" t="s">
        <v>347</v>
      </c>
      <c r="C216" s="93" t="s">
        <v>200</v>
      </c>
      <c r="F216" s="58"/>
    </row>
    <row r="217" spans="1:6" x14ac:dyDescent="0.3">
      <c r="A217" s="73"/>
      <c r="B217" s="72" t="s">
        <v>346</v>
      </c>
      <c r="C217" s="93" t="s">
        <v>200</v>
      </c>
      <c r="F217" s="58"/>
    </row>
    <row r="218" spans="1:6" x14ac:dyDescent="0.3">
      <c r="A218" s="73"/>
      <c r="B218" s="72" t="s">
        <v>540</v>
      </c>
      <c r="C218" s="93" t="s">
        <v>200</v>
      </c>
    </row>
    <row r="219" spans="1:6" x14ac:dyDescent="0.3">
      <c r="A219" s="73"/>
      <c r="B219" s="72" t="s">
        <v>344</v>
      </c>
      <c r="C219" s="93" t="s">
        <v>200</v>
      </c>
    </row>
    <row r="220" spans="1:6" x14ac:dyDescent="0.3">
      <c r="A220" s="73"/>
      <c r="B220" s="72" t="s">
        <v>541</v>
      </c>
      <c r="C220" s="93" t="s">
        <v>200</v>
      </c>
    </row>
    <row r="221" spans="1:6" x14ac:dyDescent="0.3">
      <c r="A221" s="73"/>
      <c r="B221" s="72" t="s">
        <v>348</v>
      </c>
      <c r="C221" s="93" t="s">
        <v>200</v>
      </c>
    </row>
    <row r="222" spans="1:6" ht="15" thickBot="1" x14ac:dyDescent="0.35">
      <c r="A222" s="73"/>
      <c r="B222" s="72" t="s">
        <v>542</v>
      </c>
      <c r="C222" s="93" t="s">
        <v>200</v>
      </c>
    </row>
    <row r="223" spans="1:6" x14ac:dyDescent="0.3">
      <c r="A223" s="118" t="s">
        <v>241</v>
      </c>
      <c r="B223" s="74" t="s">
        <v>543</v>
      </c>
      <c r="C223" s="92" t="s">
        <v>200</v>
      </c>
      <c r="F223" s="58"/>
    </row>
    <row r="224" spans="1:6" x14ac:dyDescent="0.3">
      <c r="A224" s="73"/>
      <c r="B224" s="72" t="s">
        <v>544</v>
      </c>
      <c r="C224" s="93" t="s">
        <v>200</v>
      </c>
    </row>
    <row r="225" spans="1:5" x14ac:dyDescent="0.3">
      <c r="A225" s="73"/>
      <c r="B225" s="72" t="s">
        <v>353</v>
      </c>
      <c r="C225" s="93" t="s">
        <v>200</v>
      </c>
      <c r="D225" s="66"/>
    </row>
    <row r="226" spans="1:5" x14ac:dyDescent="0.3">
      <c r="A226" s="73"/>
      <c r="B226" s="72" t="s">
        <v>351</v>
      </c>
      <c r="C226" s="93" t="s">
        <v>200</v>
      </c>
      <c r="D226" s="66"/>
    </row>
    <row r="227" spans="1:5" x14ac:dyDescent="0.3">
      <c r="A227" s="73"/>
      <c r="B227" s="72" t="s">
        <v>352</v>
      </c>
      <c r="C227" s="93" t="s">
        <v>200</v>
      </c>
      <c r="D227" s="67"/>
    </row>
    <row r="228" spans="1:5" x14ac:dyDescent="0.3">
      <c r="A228" s="73"/>
      <c r="B228" s="72" t="s">
        <v>350</v>
      </c>
      <c r="C228" s="93" t="s">
        <v>200</v>
      </c>
      <c r="D228" s="67"/>
    </row>
    <row r="229" spans="1:5" ht="15" thickBot="1" x14ac:dyDescent="0.35">
      <c r="A229" s="121"/>
      <c r="B229" s="94" t="s">
        <v>354</v>
      </c>
      <c r="C229" s="95" t="s">
        <v>200</v>
      </c>
      <c r="D229" s="67"/>
    </row>
    <row r="230" spans="1:5" x14ac:dyDescent="0.3">
      <c r="A230" s="73" t="s">
        <v>246</v>
      </c>
      <c r="B230" s="72" t="s">
        <v>360</v>
      </c>
      <c r="C230" s="93" t="s">
        <v>200</v>
      </c>
      <c r="D230" s="67"/>
      <c r="E230" s="58"/>
    </row>
    <row r="231" spans="1:5" x14ac:dyDescent="0.3">
      <c r="A231" s="73"/>
      <c r="B231" s="72" t="s">
        <v>545</v>
      </c>
      <c r="C231" s="93" t="s">
        <v>200</v>
      </c>
    </row>
    <row r="232" spans="1:5" x14ac:dyDescent="0.3">
      <c r="A232" s="73"/>
      <c r="B232" s="72" t="s">
        <v>358</v>
      </c>
      <c r="C232" s="93" t="s">
        <v>200</v>
      </c>
      <c r="E232" s="58"/>
    </row>
    <row r="233" spans="1:5" x14ac:dyDescent="0.3">
      <c r="A233" s="73"/>
      <c r="B233" s="72" t="s">
        <v>356</v>
      </c>
      <c r="C233" s="93" t="s">
        <v>200</v>
      </c>
    </row>
    <row r="234" spans="1:5" x14ac:dyDescent="0.3">
      <c r="A234" s="73"/>
      <c r="B234" s="72" t="s">
        <v>357</v>
      </c>
      <c r="C234" s="93" t="s">
        <v>200</v>
      </c>
    </row>
    <row r="235" spans="1:5" x14ac:dyDescent="0.3">
      <c r="A235" s="73"/>
      <c r="B235" s="72" t="s">
        <v>355</v>
      </c>
      <c r="C235" s="93" t="s">
        <v>200</v>
      </c>
    </row>
    <row r="236" spans="1:5" x14ac:dyDescent="0.3">
      <c r="A236" s="73"/>
      <c r="B236" s="72" t="s">
        <v>359</v>
      </c>
      <c r="C236" s="93" t="s">
        <v>200</v>
      </c>
    </row>
    <row r="237" spans="1:5" ht="15" thickBot="1" x14ac:dyDescent="0.35">
      <c r="A237" s="73"/>
      <c r="B237" s="72" t="s">
        <v>546</v>
      </c>
      <c r="C237" s="93" t="s">
        <v>200</v>
      </c>
    </row>
    <row r="238" spans="1:5" x14ac:dyDescent="0.3">
      <c r="A238" s="118" t="s">
        <v>232</v>
      </c>
      <c r="B238" s="74" t="s">
        <v>361</v>
      </c>
      <c r="C238" s="92" t="s">
        <v>200</v>
      </c>
    </row>
    <row r="239" spans="1:5" x14ac:dyDescent="0.3">
      <c r="A239" s="73"/>
      <c r="B239" s="72" t="s">
        <v>547</v>
      </c>
      <c r="C239" s="93" t="s">
        <v>200</v>
      </c>
    </row>
    <row r="240" spans="1:5" x14ac:dyDescent="0.3">
      <c r="A240" s="73"/>
      <c r="B240" s="72" t="s">
        <v>548</v>
      </c>
      <c r="C240" s="93" t="s">
        <v>200</v>
      </c>
    </row>
    <row r="241" spans="1:5" x14ac:dyDescent="0.3">
      <c r="A241" s="73"/>
      <c r="B241" s="72" t="s">
        <v>549</v>
      </c>
      <c r="C241" s="93" t="s">
        <v>200</v>
      </c>
    </row>
    <row r="242" spans="1:5" x14ac:dyDescent="0.3">
      <c r="A242" s="73"/>
      <c r="B242" s="72" t="s">
        <v>550</v>
      </c>
      <c r="C242" s="93" t="s">
        <v>200</v>
      </c>
    </row>
    <row r="243" spans="1:5" x14ac:dyDescent="0.3">
      <c r="A243" s="73"/>
      <c r="B243" s="72" t="s">
        <v>551</v>
      </c>
      <c r="C243" s="93" t="s">
        <v>200</v>
      </c>
    </row>
    <row r="244" spans="1:5" ht="15" thickBot="1" x14ac:dyDescent="0.35">
      <c r="A244" s="121"/>
      <c r="B244" s="94" t="s">
        <v>552</v>
      </c>
      <c r="C244" s="95" t="s">
        <v>200</v>
      </c>
    </row>
    <row r="245" spans="1:5" x14ac:dyDescent="0.3">
      <c r="A245" s="73" t="s">
        <v>243</v>
      </c>
      <c r="B245" s="72" t="s">
        <v>362</v>
      </c>
      <c r="C245" s="93" t="s">
        <v>200</v>
      </c>
      <c r="D245" s="58"/>
    </row>
    <row r="246" spans="1:5" x14ac:dyDescent="0.3">
      <c r="A246" s="73"/>
      <c r="B246" s="72" t="s">
        <v>553</v>
      </c>
      <c r="C246" s="93" t="s">
        <v>200</v>
      </c>
    </row>
    <row r="247" spans="1:5" x14ac:dyDescent="0.3">
      <c r="A247" s="73"/>
      <c r="B247" s="72" t="s">
        <v>554</v>
      </c>
      <c r="C247" s="93" t="s">
        <v>200</v>
      </c>
    </row>
    <row r="248" spans="1:5" x14ac:dyDescent="0.3">
      <c r="A248" s="73"/>
      <c r="B248" s="72" t="s">
        <v>555</v>
      </c>
      <c r="C248" s="93" t="s">
        <v>200</v>
      </c>
    </row>
    <row r="249" spans="1:5" x14ac:dyDescent="0.3">
      <c r="A249" s="73"/>
      <c r="B249" s="72" t="s">
        <v>556</v>
      </c>
      <c r="C249" s="93" t="s">
        <v>200</v>
      </c>
    </row>
    <row r="250" spans="1:5" x14ac:dyDescent="0.3">
      <c r="A250" s="73"/>
      <c r="B250" s="72" t="s">
        <v>557</v>
      </c>
      <c r="C250" s="93" t="s">
        <v>200</v>
      </c>
    </row>
    <row r="251" spans="1:5" x14ac:dyDescent="0.3">
      <c r="A251" s="73"/>
      <c r="B251" s="72" t="s">
        <v>558</v>
      </c>
      <c r="C251" s="93" t="s">
        <v>200</v>
      </c>
      <c r="E251" s="58"/>
    </row>
    <row r="252" spans="1:5" x14ac:dyDescent="0.3">
      <c r="A252" s="73"/>
      <c r="B252" s="72" t="s">
        <v>559</v>
      </c>
      <c r="C252" s="93" t="s">
        <v>200</v>
      </c>
    </row>
    <row r="253" spans="1:5" x14ac:dyDescent="0.3">
      <c r="A253" s="73"/>
      <c r="B253" s="72" t="s">
        <v>560</v>
      </c>
      <c r="C253" s="93" t="s">
        <v>200</v>
      </c>
    </row>
    <row r="254" spans="1:5" x14ac:dyDescent="0.3">
      <c r="A254" s="73"/>
      <c r="B254" s="72" t="s">
        <v>561</v>
      </c>
      <c r="C254" s="93" t="s">
        <v>200</v>
      </c>
    </row>
    <row r="255" spans="1:5" x14ac:dyDescent="0.3">
      <c r="A255" s="73"/>
      <c r="B255" s="72" t="s">
        <v>562</v>
      </c>
      <c r="C255" s="93" t="s">
        <v>200</v>
      </c>
    </row>
    <row r="256" spans="1:5" x14ac:dyDescent="0.3">
      <c r="A256" s="73"/>
      <c r="B256" s="72" t="s">
        <v>563</v>
      </c>
      <c r="C256" s="93" t="s">
        <v>200</v>
      </c>
    </row>
    <row r="257" spans="1:6" x14ac:dyDescent="0.3">
      <c r="A257" s="73"/>
      <c r="B257" s="72" t="s">
        <v>564</v>
      </c>
      <c r="C257" s="93" t="s">
        <v>200</v>
      </c>
      <c r="E257" s="58"/>
    </row>
    <row r="258" spans="1:6" ht="15" thickBot="1" x14ac:dyDescent="0.35">
      <c r="A258" s="73"/>
      <c r="B258" s="72" t="s">
        <v>565</v>
      </c>
      <c r="C258" s="93" t="s">
        <v>200</v>
      </c>
    </row>
    <row r="259" spans="1:6" x14ac:dyDescent="0.3">
      <c r="A259" s="118" t="s">
        <v>247</v>
      </c>
      <c r="B259" s="74" t="s">
        <v>364</v>
      </c>
      <c r="C259" s="92" t="s">
        <v>200</v>
      </c>
    </row>
    <row r="260" spans="1:6" x14ac:dyDescent="0.3">
      <c r="A260" s="73"/>
      <c r="B260" s="72" t="s">
        <v>366</v>
      </c>
      <c r="C260" s="93" t="s">
        <v>200</v>
      </c>
    </row>
    <row r="261" spans="1:6" x14ac:dyDescent="0.3">
      <c r="A261" s="73"/>
      <c r="B261" s="72" t="s">
        <v>363</v>
      </c>
      <c r="C261" s="93" t="s">
        <v>200</v>
      </c>
    </row>
    <row r="262" spans="1:6" ht="15" thickBot="1" x14ac:dyDescent="0.35">
      <c r="A262" s="121"/>
      <c r="B262" s="94" t="s">
        <v>365</v>
      </c>
      <c r="C262" s="95" t="s">
        <v>200</v>
      </c>
    </row>
    <row r="263" spans="1:6" x14ac:dyDescent="0.3">
      <c r="A263" s="73" t="s">
        <v>233</v>
      </c>
      <c r="B263" s="72" t="s">
        <v>566</v>
      </c>
      <c r="C263" s="93" t="s">
        <v>200</v>
      </c>
      <c r="F263" s="58"/>
    </row>
    <row r="264" spans="1:6" x14ac:dyDescent="0.3">
      <c r="A264" s="73"/>
      <c r="B264" s="72" t="s">
        <v>567</v>
      </c>
      <c r="C264" s="93" t="s">
        <v>200</v>
      </c>
      <c r="F264" s="58"/>
    </row>
    <row r="265" spans="1:6" x14ac:dyDescent="0.3">
      <c r="A265" s="73"/>
      <c r="B265" s="72" t="s">
        <v>568</v>
      </c>
      <c r="C265" s="93" t="s">
        <v>200</v>
      </c>
      <c r="F265" s="58"/>
    </row>
    <row r="266" spans="1:6" x14ac:dyDescent="0.3">
      <c r="A266" s="73"/>
      <c r="B266" s="72" t="s">
        <v>569</v>
      </c>
      <c r="C266" s="93" t="s">
        <v>200</v>
      </c>
      <c r="F266" s="58"/>
    </row>
    <row r="267" spans="1:6" x14ac:dyDescent="0.3">
      <c r="A267" s="73"/>
      <c r="B267" s="72" t="s">
        <v>570</v>
      </c>
      <c r="C267" s="93" t="s">
        <v>200</v>
      </c>
      <c r="F267" s="58"/>
    </row>
    <row r="268" spans="1:6" x14ac:dyDescent="0.3">
      <c r="A268" s="73"/>
      <c r="B268" s="72" t="s">
        <v>571</v>
      </c>
      <c r="C268" s="93" t="s">
        <v>200</v>
      </c>
      <c r="F268" s="58"/>
    </row>
    <row r="269" spans="1:6" x14ac:dyDescent="0.3">
      <c r="A269" s="73"/>
      <c r="B269" s="72" t="s">
        <v>572</v>
      </c>
      <c r="C269" s="93" t="s">
        <v>200</v>
      </c>
      <c r="F269" s="58"/>
    </row>
    <row r="270" spans="1:6" x14ac:dyDescent="0.3">
      <c r="A270" s="73"/>
      <c r="B270" s="72" t="s">
        <v>573</v>
      </c>
      <c r="C270" s="93" t="s">
        <v>200</v>
      </c>
      <c r="F270" s="58"/>
    </row>
    <row r="271" spans="1:6" x14ac:dyDescent="0.3">
      <c r="A271" s="73"/>
      <c r="B271" s="72" t="s">
        <v>367</v>
      </c>
      <c r="C271" s="93" t="s">
        <v>200</v>
      </c>
      <c r="F271" s="58"/>
    </row>
    <row r="272" spans="1:6" x14ac:dyDescent="0.3">
      <c r="A272" s="73"/>
      <c r="B272" s="72" t="s">
        <v>574</v>
      </c>
      <c r="C272" s="93" t="s">
        <v>200</v>
      </c>
      <c r="F272" s="58"/>
    </row>
    <row r="273" spans="1:6" x14ac:dyDescent="0.3">
      <c r="A273" s="73"/>
      <c r="B273" s="72" t="s">
        <v>575</v>
      </c>
      <c r="C273" s="93" t="s">
        <v>200</v>
      </c>
      <c r="F273" s="58"/>
    </row>
    <row r="274" spans="1:6" x14ac:dyDescent="0.3">
      <c r="A274" s="73"/>
      <c r="B274" s="72" t="s">
        <v>576</v>
      </c>
      <c r="C274" s="93" t="s">
        <v>200</v>
      </c>
      <c r="F274" s="58"/>
    </row>
    <row r="275" spans="1:6" x14ac:dyDescent="0.3">
      <c r="A275" s="73"/>
      <c r="B275" s="72" t="s">
        <v>577</v>
      </c>
      <c r="C275" s="93" t="s">
        <v>200</v>
      </c>
      <c r="F275" s="58"/>
    </row>
    <row r="276" spans="1:6" ht="15" thickBot="1" x14ac:dyDescent="0.35">
      <c r="A276" s="73"/>
      <c r="B276" s="72" t="s">
        <v>578</v>
      </c>
      <c r="C276" s="93" t="s">
        <v>200</v>
      </c>
      <c r="F276" s="58"/>
    </row>
    <row r="277" spans="1:6" x14ac:dyDescent="0.3">
      <c r="A277" s="118" t="s">
        <v>248</v>
      </c>
      <c r="B277" s="74" t="s">
        <v>368</v>
      </c>
      <c r="C277" s="92" t="s">
        <v>200</v>
      </c>
    </row>
    <row r="278" spans="1:6" x14ac:dyDescent="0.3">
      <c r="A278" s="73"/>
      <c r="B278" s="72" t="s">
        <v>369</v>
      </c>
      <c r="C278" s="93" t="s">
        <v>200</v>
      </c>
    </row>
    <row r="279" spans="1:6" ht="15" thickBot="1" x14ac:dyDescent="0.35">
      <c r="A279" s="121"/>
      <c r="B279" s="94" t="s">
        <v>579</v>
      </c>
      <c r="C279" s="95" t="s">
        <v>200</v>
      </c>
      <c r="E279" s="58"/>
    </row>
    <row r="280" spans="1:6" ht="15" thickBot="1" x14ac:dyDescent="0.35">
      <c r="A280" s="73" t="s">
        <v>240</v>
      </c>
      <c r="B280" s="72" t="s">
        <v>240</v>
      </c>
      <c r="C280" s="93" t="s">
        <v>200</v>
      </c>
    </row>
    <row r="281" spans="1:6" x14ac:dyDescent="0.3">
      <c r="A281" s="118" t="s">
        <v>231</v>
      </c>
      <c r="B281" s="74" t="s">
        <v>580</v>
      </c>
      <c r="C281" s="92" t="s">
        <v>200</v>
      </c>
    </row>
    <row r="282" spans="1:6" x14ac:dyDescent="0.3">
      <c r="A282" s="73"/>
      <c r="B282" s="72" t="s">
        <v>581</v>
      </c>
      <c r="C282" s="93" t="s">
        <v>200</v>
      </c>
    </row>
    <row r="283" spans="1:6" x14ac:dyDescent="0.3">
      <c r="A283" s="73"/>
      <c r="B283" s="72" t="s">
        <v>582</v>
      </c>
      <c r="C283" s="93" t="s">
        <v>200</v>
      </c>
    </row>
    <row r="284" spans="1:6" x14ac:dyDescent="0.3">
      <c r="A284" s="73"/>
      <c r="B284" s="72" t="s">
        <v>583</v>
      </c>
      <c r="C284" s="93" t="s">
        <v>200</v>
      </c>
      <c r="E284" s="58"/>
    </row>
    <row r="285" spans="1:6" ht="15" thickBot="1" x14ac:dyDescent="0.35">
      <c r="A285" s="121"/>
      <c r="B285" s="94" t="s">
        <v>584</v>
      </c>
      <c r="C285" s="95" t="s">
        <v>200</v>
      </c>
    </row>
  </sheetData>
  <mergeCells count="10">
    <mergeCell ref="B39:E39"/>
    <mergeCell ref="F39:F40"/>
    <mergeCell ref="G39:G40"/>
    <mergeCell ref="H39:H40"/>
    <mergeCell ref="A1:G1"/>
    <mergeCell ref="B8:E8"/>
    <mergeCell ref="F8:F9"/>
    <mergeCell ref="G8:G9"/>
    <mergeCell ref="H8:H9"/>
    <mergeCell ref="A32:G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defaultColWidth="9.109375" defaultRowHeight="14.4" x14ac:dyDescent="0.3"/>
  <cols>
    <col min="1" max="1" width="20.5546875" customWidth="1"/>
  </cols>
  <sheetData>
    <row r="1" spans="1:1" x14ac:dyDescent="0.3">
      <c r="A1" t="s">
        <v>382</v>
      </c>
    </row>
    <row r="2" spans="1:1" x14ac:dyDescent="0.3">
      <c r="A2" s="8" t="s">
        <v>594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89EE4-72DD-45D9-8A16-2E72C60EF597}">
  <ds:schemaRefs>
    <ds:schemaRef ds:uri="http://purl.org/dc/terms/"/>
    <ds:schemaRef ds:uri="http://purl.org/dc/dcmitype/"/>
    <ds:schemaRef ds:uri="712a6188-99ea-4974-a1ea-5dd1485f34c6"/>
    <ds:schemaRef ds:uri="http://schemas.microsoft.com/office/infopath/2007/PartnerControls"/>
    <ds:schemaRef ds:uri="http://schemas.microsoft.com/office/2006/documentManagement/types"/>
    <ds:schemaRef ds:uri="http://schemas.openxmlformats.org/package/2006/metadata/core-properties"/>
    <ds:schemaRef ds:uri="34400138-a2a5-4576-a196-97f42fe91951"/>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CEE18B17-B852-46D2-B400-DB6C39E86435}">
  <ds:schemaRefs>
    <ds:schemaRef ds:uri="http://schemas.microsoft.com/sharepoint/v3/contenttype/forms"/>
  </ds:schemaRefs>
</ds:datastoreItem>
</file>

<file path=customXml/itemProps3.xml><?xml version="1.0" encoding="utf-8"?>
<ds:datastoreItem xmlns:ds="http://schemas.openxmlformats.org/officeDocument/2006/customXml" ds:itemID="{BA75F52D-894D-4841-A9FC-A808CF3CA0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Magni Olsen Kyrkjeeide</cp:lastModifiedBy>
  <dcterms:created xsi:type="dcterms:W3CDTF">2018-04-16T18:56:07Z</dcterms:created>
  <dcterms:modified xsi:type="dcterms:W3CDTF">2022-04-05T09:12:43Z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