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3D5831BC-703C-4BBC-B907-3CDA96EDFD99}" xr6:coauthVersionLast="40" xr6:coauthVersionMax="40" xr10:uidLastSave="{00000000-0000-0000-0000-000000000000}"/>
  <bookViews>
    <workbookView xWindow="435" yWindow="4875" windowWidth="27510" windowHeight="15540" xr2:uid="{00000000-000D-0000-FFFF-FFFF00000000}"/>
  </bookViews>
  <sheets>
    <sheet name="Generell input" sheetId="1" r:id="rId1"/>
    <sheet name="Tiltaksanalyse" sheetId="2" r:id="rId2"/>
    <sheet name="GIS-tabeller" sheetId="3" r:id="rId3"/>
    <sheet name="Referanser"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9" i="3" l="1"/>
  <c r="F59" i="3"/>
  <c r="D59" i="3"/>
  <c r="C59" i="3"/>
  <c r="B59" i="3"/>
  <c r="E58" i="3"/>
  <c r="G58" i="3" s="1"/>
  <c r="E57" i="3"/>
  <c r="G57" i="3" s="1"/>
  <c r="E56" i="3"/>
  <c r="G56" i="3" s="1"/>
  <c r="E55" i="3"/>
  <c r="G55" i="3" s="1"/>
  <c r="E54" i="3"/>
  <c r="G54" i="3" s="1"/>
  <c r="E53" i="3"/>
  <c r="G53" i="3" s="1"/>
  <c r="G52" i="3"/>
  <c r="E52" i="3"/>
  <c r="E51" i="3"/>
  <c r="G51" i="3" s="1"/>
  <c r="E50" i="3"/>
  <c r="G50" i="3" s="1"/>
  <c r="E49" i="3"/>
  <c r="G49" i="3" s="1"/>
  <c r="E48" i="3"/>
  <c r="G48" i="3" s="1"/>
  <c r="E47" i="3"/>
  <c r="G47" i="3" s="1"/>
  <c r="E46" i="3"/>
  <c r="G46" i="3" s="1"/>
  <c r="E45" i="3"/>
  <c r="G45" i="3" s="1"/>
  <c r="G44" i="3"/>
  <c r="E44" i="3"/>
  <c r="E43" i="3"/>
  <c r="G43" i="3" s="1"/>
  <c r="E42" i="3"/>
  <c r="G42" i="3" s="1"/>
  <c r="E41" i="3"/>
  <c r="G41" i="3" s="1"/>
  <c r="H28" i="3"/>
  <c r="F28" i="3"/>
  <c r="D28" i="3"/>
  <c r="C28" i="3"/>
  <c r="B28" i="3"/>
  <c r="E27" i="3"/>
  <c r="G27" i="3" s="1"/>
  <c r="E26" i="3"/>
  <c r="G26" i="3" s="1"/>
  <c r="E25" i="3"/>
  <c r="G25" i="3" s="1"/>
  <c r="E24" i="3"/>
  <c r="G24" i="3" s="1"/>
  <c r="E23" i="3"/>
  <c r="G23" i="3" s="1"/>
  <c r="E22" i="3"/>
  <c r="G22" i="3" s="1"/>
  <c r="E21" i="3"/>
  <c r="G21" i="3" s="1"/>
  <c r="E20" i="3"/>
  <c r="G20" i="3" s="1"/>
  <c r="E19" i="3"/>
  <c r="G19" i="3" s="1"/>
  <c r="E18" i="3"/>
  <c r="G18" i="3" s="1"/>
  <c r="E17" i="3"/>
  <c r="G17" i="3" s="1"/>
  <c r="E16" i="3"/>
  <c r="G16" i="3" s="1"/>
  <c r="E15" i="3"/>
  <c r="G15" i="3" s="1"/>
  <c r="E14" i="3"/>
  <c r="G14" i="3" s="1"/>
  <c r="E13" i="3"/>
  <c r="G13" i="3" s="1"/>
  <c r="E12" i="3"/>
  <c r="G12" i="3" s="1"/>
  <c r="E11" i="3"/>
  <c r="E10" i="3"/>
  <c r="G10" i="3" s="1"/>
  <c r="E59" i="3" l="1"/>
  <c r="E28" i="3"/>
  <c r="G59" i="3"/>
  <c r="G11" i="3"/>
  <c r="G28" i="3" s="1"/>
  <c r="J9" i="2" l="1"/>
  <c r="I9" i="2"/>
  <c r="H9" i="2"/>
  <c r="G9" i="2"/>
  <c r="J8" i="2"/>
  <c r="J7" i="2"/>
  <c r="H7" i="2"/>
  <c r="D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<sst xmlns="http://schemas.openxmlformats.org/spreadsheetml/2006/main" count="584" uniqueCount="396">
  <si>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</si>
  <si>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</si>
  <si>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</si>
  <si>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</si>
  <si>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</si>
  <si>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</si>
  <si>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</si>
  <si>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</si>
  <si>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</si>
  <si>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</si>
  <si>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</si>
  <si>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</si>
  <si>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</si>
  <si>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</si>
  <si>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</si>
  <si>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</si>
  <si>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</si>
  <si>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</si>
  <si>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Tiltakspakke x</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</si>
  <si>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</si>
  <si>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</si>
  <si>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</si>
  <si>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</si>
  <si>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</si>
  <si>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</si>
  <si>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</si>
  <si>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</si>
  <si>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</si>
  <si>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</si>
  <si>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</si>
  <si>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</si>
  <si>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</si>
  <si>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</si>
  <si>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</si>
  <si>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</si>
  <si>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</si>
  <si>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</si>
  <si>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</si>
  <si>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</si>
  <si>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</si>
  <si>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</si>
  <si>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</si>
  <si>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</si>
  <si>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</si>
  <si>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</si>
  <si>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</si>
  <si>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</si>
  <si>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</si>
  <si>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</si>
  <si>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</si>
  <si>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</si>
  <si>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</si>
  <si>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</si>
  <si>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</si>
  <si>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</si>
  <si>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</si>
  <si>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</si>
  <si>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</si>
  <si>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</si>
  <si>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</si>
  <si>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</si>
  <si>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</si>
  <si>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</si>
  <si>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</si>
  <si>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</si>
  <si>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</si>
  <si>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</si>
  <si>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</si>
  <si>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</si>
  <si>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</si>
  <si>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</si>
  <si>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</si>
  <si>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</si>
  <si>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</si>
  <si>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</si>
  <si>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</si>
  <si>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</si>
  <si>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</si>
  <si>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x+1</t>
  </si>
  <si>
    <t>Tiltak x+2</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</si>
  <si>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</si>
  <si>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</si>
  <si>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</si>
  <si>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</si>
  <si>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</si>
  <si>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</si>
  <si>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</si>
  <si>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</si>
  <si>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</si>
  <si>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</si>
  <si>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</si>
  <si>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</si>
  <si>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</si>
  <si>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</si>
  <si>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</si>
  <si>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</si>
  <si>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</si>
  <si>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</si>
  <si>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</si>
  <si>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</si>
  <si>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</si>
  <si>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</si>
  <si>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</si>
  <si>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</si>
  <si>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</si>
  <si>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</si>
  <si>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</si>
  <si>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</si>
  <si>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</si>
  <si>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</si>
  <si>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</si>
  <si>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</si>
  <si>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</si>
  <si>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</si>
  <si>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</si>
  <si>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</si>
  <si>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</si>
  <si>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</si>
  <si>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</si>
  <si>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</si>
  <si>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</si>
  <si>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</si>
  <si>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</si>
  <si>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</si>
  <si>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</si>
  <si>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</si>
  <si>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</si>
  <si>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</si>
  <si>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</si>
  <si>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</si>
  <si>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</si>
  <si>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</si>
  <si>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</si>
  <si>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</si>
  <si>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</si>
  <si>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</si>
  <si>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</si>
  <si>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</si>
  <si>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</si>
  <si>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</si>
  <si>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</si>
  <si>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</si>
  <si>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</si>
  <si>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</si>
  <si>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</si>
  <si>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</si>
  <si>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</si>
  <si>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</si>
  <si>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</si>
  <si>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</si>
  <si>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</si>
  <si>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</si>
  <si>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</si>
  <si>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</si>
  <si>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</si>
  <si>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</si>
  <si>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</si>
  <si>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</si>
  <si>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</si>
  <si>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</si>
  <si>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</si>
  <si>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</si>
  <si>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</si>
  <si>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</si>
  <si>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</si>
  <si>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</si>
  <si>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</si>
  <si>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</si>
  <si>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</si>
  <si>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</si>
  <si>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</si>
  <si>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</si>
  <si>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</si>
  <si>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</si>
  <si>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</si>
  <si>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</si>
  <si>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</si>
  <si>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</si>
  <si>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</si>
  <si>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</si>
  <si>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</si>
  <si>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</si>
  <si>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</si>
  <si>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</si>
  <si>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</si>
  <si>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</si>
  <si>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</si>
  <si>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</si>
  <si>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</si>
  <si>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</si>
  <si>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</si>
  <si>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</si>
  <si>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</si>
  <si>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</si>
  <si>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</si>
  <si>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</si>
  <si>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</si>
  <si>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</si>
  <si>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Varmekjær kildelauvskog</t>
  </si>
  <si>
    <t>Varmekjær kildelauvskog er trolig en svært sjelden naturtype utenfor Norge (særlig de oseaniske svartorkildeskogene) og kan kvalifisere til en norsk ansvars-naturtype.</t>
  </si>
  <si>
    <t>VU</t>
  </si>
  <si>
    <t>2011</t>
  </si>
  <si>
    <t>Sårbar</t>
  </si>
  <si>
    <t>Varmekjære kildelauvskog, i form av snelle-askeskog er antagelig svært sjelden og fragmentert ellers i Europa  og ask som treslag er vurdert som truet i Europa. Svartor-kildeskog er antagelig et sterkt oseanisk element knyttet til fjord-topografi, med en sterkt begrenset utbredelse i Norge og trolig også i vestre deler av de Britiske øyer.</t>
  </si>
  <si>
    <t>Forsyningstjenester: Biologisk mangfold</t>
  </si>
  <si>
    <t>Dårlig kjent</t>
  </si>
  <si>
    <t xml:space="preserve">Forsyningstjenester: grunnleggende livsprosesser, biologisk mangfold, leveområde for planter og dyr, tilholdssted for rødlistede arter. </t>
  </si>
  <si>
    <t>Reguleringstjenester: Binde og lagre karbon</t>
  </si>
  <si>
    <t>Reguleringstjenester: Klima og luftkvalitet</t>
  </si>
  <si>
    <t>Reguleringstjenester: Dempe ekstreme hendelser</t>
  </si>
  <si>
    <t>Støttende tjeneste: Fotosyntse</t>
  </si>
  <si>
    <t>Støttende tjeneste: Primærproduksjon</t>
  </si>
  <si>
    <t>Kulturelle tjenester: Bruk av varmekjær kildelauvskog i undervisning</t>
  </si>
  <si>
    <t>Påvirkning på habitat &gt; Landbruk &gt; Skogreising/treplantasjer &gt; Treslagskifte</t>
  </si>
  <si>
    <t>Pågående</t>
  </si>
  <si>
    <t>Langsom, men signifikant, reduksjon (&lt; 20% over 10 år)</t>
  </si>
  <si>
    <t>Minoriteten av forekomstarealet påvirkes (&lt;50%)</t>
  </si>
  <si>
    <t>Påvirkning på habitat &gt; Landbruk &gt; Skogreising/treplantasjer &gt; Drenering</t>
  </si>
  <si>
    <t>Påvirkningsfaktor 3</t>
  </si>
  <si>
    <t>Påvirkningsfaktor 4</t>
  </si>
  <si>
    <t>Påvirkning på habitat &gt; Habitatpåvirkning på ikke landbruksarealer (terrestrisk) &gt; Utbygging/utvinning</t>
  </si>
  <si>
    <t>Opphørt (kan inntreffe igjen)</t>
  </si>
  <si>
    <t>Majoriteten av forekomstarealet påvirkes (50-90%)</t>
  </si>
  <si>
    <t>Rask reduksjon i forekomstareal (&gt; 20% over 10 år)</t>
  </si>
  <si>
    <t>Klimatiske endringer &gt; Regionale</t>
  </si>
  <si>
    <t>Ukjent</t>
  </si>
  <si>
    <t>Ubetydelig/ingen nedgang</t>
  </si>
  <si>
    <t>Aarrestad, P.A., Brandrud, T.E., Bratli, H. &amp; Moe, B. 2001. Skogvegetasjon NTNU Vitensk.mus. Rapp. bot. Ser. 2001-4: 15-44</t>
  </si>
  <si>
    <t>Fremstad, E. &amp; Moen, A. (red.) 2001. Truete vegetasjonstyper i Norge. – NTNU Vitenskapsmuseet Rapp.
bot. Ser. 2001-4: 1-231.</t>
  </si>
  <si>
    <t xml:space="preserve">Direktoratet for naturforvaltning 2007. Kartlegging av naturtyper - Verdisetting av biologisk mangfold. DN-håndbok 13 2.utgave 2006 (oppdatert 2007).  </t>
  </si>
  <si>
    <t>Forekomstareal</t>
  </si>
  <si>
    <t>Tilstand</t>
  </si>
  <si>
    <t>Avdempende</t>
  </si>
  <si>
    <t xml:space="preserve">Restaurering av varmekjær kildelauvskog gjennom å tette eksisterende grøfter og "lage dreneringsgang" gjennom eksisterende veier (se Tiltak 1). Samlet areal som det er aktuelt for, er imidlertid ukjent. </t>
  </si>
  <si>
    <t>V2|7,8 &amp; V4|1,2,4,6,8
Boreonemoral sone (6SO=1) &amp; Relativ sammensetning av tresjiktet: Edelløvtreandel 50-100% (1AR-A-E≥3)</t>
  </si>
  <si>
    <t>1.2.; 4.1.</t>
  </si>
  <si>
    <t>Ikke aktuell</t>
  </si>
  <si>
    <t xml:space="preserve">Angi hvor stor prosentandel av potensielle forekomster som er kartlagt. Se også presisering i manual. </t>
  </si>
  <si>
    <t>Ikke kjent</t>
  </si>
  <si>
    <t>Som rødliste 2011</t>
  </si>
  <si>
    <t>Grøfting</t>
  </si>
  <si>
    <t xml:space="preserve">Hogst med treslagsskifte </t>
  </si>
  <si>
    <t>Nedbygging av arealer, brønnboring, vassdragsregulering</t>
  </si>
  <si>
    <t xml:space="preserve">Grøfting, nedbygging av arealer, brønnboring, hogst med treslagsskifte og vassdragsregulering er de viktigste truslene. Dette har redusert antallet og arealet sterkt, og typen er svært sårbar. </t>
  </si>
  <si>
    <t>Ukjent hvorvidt klimaendringer virker positivt eller negativt på forekomsten av naturtypen.
Klimaendringer med økt temperatur og nedbør kan medføre bedre klimatiske forhold for naturtypen og mulighet for utvidelse av forekomstarealet.</t>
  </si>
  <si>
    <t>Reduksjon i forekomstareal &lt; 50 % i perioden 1985 - 2035</t>
  </si>
  <si>
    <t>Reduksjon i forekomstareal &gt; 50 % i perioden 1985 - 2035</t>
  </si>
  <si>
    <t>Målsetting og nullalternativ er basert på usikre tall over areal og arealendringer. Rødliste 2011 angir imidlertid en rask reduksjon i forekomstareal (&gt; 20% over 10 år) grunnet drenering og andre inngrep.</t>
  </si>
  <si>
    <t>Tilstandsreduksjon &lt; 50 % (sterk reduksjon) i perioden 1985 - 2035</t>
  </si>
  <si>
    <t xml:space="preserve">Målsetning med hensyn på tilstand vil sannsynligvis nås uten at det iverksettes tiltak. Det foreslås tiltak med sikte på å oppnå NT ved et senere tidspunkt enn 2035. </t>
  </si>
  <si>
    <t xml:space="preserve">Drenering, hogst og andre inngrep antas allerede å ha medført tilstandsreduksjon og tap av forekomstareal som tilsvarer mer en 30  i perioden fra 1985 og frem til i dag. Det antas videre at det ikke er realistisk å gjennomføre effektive og rasktvirkende restaureringstiltak som er tilstrekkelig til å kompensere i forhold til en målsetning tilsvarende NT. Derfor settes hovedmålet til VU. Likevel krever dette målet midlertidig stans i drenering, treslagsskifte og andre inngrep. Det foreslås tiltak med sikte på å oppnå NT ved et senere tidspunkt enn 2035. </t>
  </si>
  <si>
    <t xml:space="preserve">Datagrunnlag for "Varmekjær kildelauvskog" </t>
  </si>
  <si>
    <t>Naturbase: F06 Rik sump- og kildeskog, Utforming: Varmekjær kildelauvskog</t>
  </si>
  <si>
    <t>NiN-data: NiN kartleggingsenhet V2-C-2, V2-C3 og V4-C-1,C-2,C-3,C-4,C-5</t>
  </si>
  <si>
    <t>Relativ sammensetning av tresjiktet: Edelløvtreandel 50-100% (1AR-A-E≥3)</t>
  </si>
  <si>
    <t>Bioklimatisk sone 6SO=1 (Boreonemoral og nemoral sone, kartlag Moens vegetasjonssoner)</t>
  </si>
  <si>
    <t>Naturbase</t>
  </si>
  <si>
    <t>NiN-data</t>
  </si>
  <si>
    <t>Totalt polygoner</t>
  </si>
  <si>
    <t xml:space="preserve">Overlappende polygon mellom NiN-data og Naturbasedata </t>
  </si>
  <si>
    <t>Fylker</t>
  </si>
  <si>
    <t xml:space="preserve">A-verdi </t>
  </si>
  <si>
    <t>B-verdi</t>
  </si>
  <si>
    <t>C-verdi</t>
  </si>
  <si>
    <t>Totalt 
(A-, B-, C-verdi)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</si>
  <si>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</si>
  <si>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</si>
  <si>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</si>
  <si>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</si>
  <si>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</si>
  <si>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</si>
  <si>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</si>
  <si>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</si>
  <si>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</si>
  <si>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</si>
  <si>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</si>
  <si>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</si>
  <si>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</si>
  <si>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</si>
  <si>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</si>
  <si>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</si>
  <si>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</si>
  <si>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</si>
  <si>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</si>
  <si>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Totalt areal</t>
  </si>
  <si>
    <t xml:space="preserve">Overlappende areal mellom NiN-data og Naturbasedata </t>
  </si>
  <si>
    <t xml:space="preserve">Tabell 1 Fylkesvis oversikt over antall lokaliteter med verdi A, B og C (naturbasedata) og lokaliteter kartlagt etter NiN, med sammenstilling av overlapp mellom NiN-data og Naturbasedata. </t>
  </si>
  <si>
    <t>Tabell 2 Fylkesvis oversikt over areal av A, B og C (Naturbasedata) og lokaliteter kartlagt etter NiN, med sammenstilling av overlapp mellom NiN-data og Naturbasedata. Alle mål angitt i dekar (daa)</t>
  </si>
  <si>
    <t>Fylke</t>
  </si>
  <si>
    <t>Kommune</t>
  </si>
  <si>
    <t>Forekommer</t>
  </si>
  <si>
    <t>Asker</t>
  </si>
  <si>
    <t>X</t>
  </si>
  <si>
    <t>Bærum</t>
  </si>
  <si>
    <t>Eidsvoll</t>
  </si>
  <si>
    <t>Frogn</t>
  </si>
  <si>
    <t>Nesodden</t>
  </si>
  <si>
    <t>Oppegård</t>
  </si>
  <si>
    <t>Skedsmo</t>
  </si>
  <si>
    <t>Ski</t>
  </si>
  <si>
    <t>Ås</t>
  </si>
  <si>
    <t>Arendal</t>
  </si>
  <si>
    <t>Grimstad</t>
  </si>
  <si>
    <t>Lillesand</t>
  </si>
  <si>
    <t>Drammen</t>
  </si>
  <si>
    <t>Hurum</t>
  </si>
  <si>
    <t>Kongsberg</t>
  </si>
  <si>
    <t>Røyken</t>
  </si>
  <si>
    <t>Etne</t>
  </si>
  <si>
    <t>Kvinnherad</t>
  </si>
  <si>
    <t>Stord</t>
  </si>
  <si>
    <t>Østre Toten</t>
  </si>
  <si>
    <t>Finnøy</t>
  </si>
  <si>
    <t>Sandnes</t>
  </si>
  <si>
    <t>Tysvær</t>
  </si>
  <si>
    <t>Flora</t>
  </si>
  <si>
    <t>Bamble</t>
  </si>
  <si>
    <t>Kragerø</t>
  </si>
  <si>
    <t>Porsgrunn</t>
  </si>
  <si>
    <t>Songdalen</t>
  </si>
  <si>
    <t>Færder</t>
  </si>
  <si>
    <t>Horten</t>
  </si>
  <si>
    <t>Larvik</t>
  </si>
  <si>
    <t>Sandefjord</t>
  </si>
  <si>
    <t>Tønsberg</t>
  </si>
  <si>
    <t>Fredrikstad</t>
  </si>
  <si>
    <t>Hvaler</t>
  </si>
  <si>
    <t>Moss</t>
  </si>
  <si>
    <t>Rygge</t>
  </si>
  <si>
    <t>Råde</t>
  </si>
  <si>
    <t>Tabell 3 Oversikt over fylker og kommuner naturtypen forekommer, X indikerer at naturtypen forekommer</t>
  </si>
  <si>
    <t>59 polygon</t>
  </si>
  <si>
    <t>Det bør utvikles et mer presist tilleggskriterium til bioklimatisk sone for å få en mer presis identifisering og kartlegging i felt. For eksempel  habitatspesifikke arter og angivelse av arter i tresjiktet (ask, svartor mm.)</t>
  </si>
  <si>
    <t>43 polygon</t>
  </si>
  <si>
    <t>Informasjon om forekomsten av naturtypen i andre nordiske land bør sammestilles</t>
  </si>
  <si>
    <t>Informasjon om forekomsten av naturtypen i andre europeiske land bør sammestilles</t>
  </si>
  <si>
    <t>1, 2, 3</t>
  </si>
  <si>
    <t>Sikre intakte forekomster i tilfredsstillende tilstand mot inngrep.</t>
  </si>
  <si>
    <t>Sikre intakte forekomster i tilfredsstillende tilstand mot inngrep som drenering, hogst med treslagsskifte, vassdragsregulering og nedbygging.</t>
  </si>
  <si>
    <t>10 km2</t>
  </si>
  <si>
    <t>Vernes mot inngrep som drenering, hogst med treslagsskifte, vassdragsregulering og nedbygging.</t>
  </si>
  <si>
    <t>Langs kysten fra Oslofjorden til Nordfjord i Sogn og Fjordane.</t>
  </si>
  <si>
    <t>Ingen samvirke med andre tiltak</t>
  </si>
  <si>
    <t xml:space="preserve"> +</t>
  </si>
  <si>
    <t xml:space="preserve">Arealet er et løst anslag basert på de få opplysningene som finnes for naturtypen. </t>
  </si>
  <si>
    <t>Restaurering av drenerte forekomster</t>
  </si>
  <si>
    <t>Ukjent areal</t>
  </si>
  <si>
    <t xml:space="preserve"> Foreslår restaurering med sikte på oppnåelse av NT på lenger sikt enn 2035.</t>
  </si>
  <si>
    <t xml:space="preserve">1, 2, 3 </t>
  </si>
  <si>
    <t>Supplerende kartlegging</t>
  </si>
  <si>
    <t>Målsetting: Uttømmende og fokusert kartlegging av alle gjenværende forekomster av varmekjær kildeløvskog, med vurdering av deres tilstand og muligheter for restaurering av forekomster som ikke er i tilfredsstillende tilstand.</t>
  </si>
  <si>
    <t>6 ukesverk hvert år i fem år. Inkluderer både forarbeid og etterarbeid.</t>
  </si>
  <si>
    <t>Tiltaket er en forutsetnig for å  kunne implementere de to andre tiltakene.</t>
  </si>
  <si>
    <t>Ingen kjente</t>
  </si>
  <si>
    <t xml:space="preserve">Tiltak 3 er en forutsetning for at tiltak 1 og 2 skal ha måloppnåelse. </t>
  </si>
  <si>
    <t>Tiltakspakken er vurdert ut fra en målsetning tilsvarende VU i 2035.</t>
  </si>
  <si>
    <t>Tiltakspakken er vurdert ut fra en målsetning tilsvarende VU i 2035. På lengre sikt enn 2035 vurderes tiltakspakken å ha en sannsynlighet for måloppnåelse med hensyn til NT på 85-95% måloppnåelse.</t>
  </si>
  <si>
    <t>75-85% (VU pr. 2035)</t>
  </si>
  <si>
    <t>Usikkert</t>
  </si>
  <si>
    <t>August 2018</t>
  </si>
  <si>
    <t>Varmekjær kildeløvskog forekommer som små bestander langs hele kysten fra Oslofjorden til Nordfjord i Sogn og Fjordane, men en nordlig grense er ikke klarlagt. Større forekomster av varmekjær kildeløvskog er begrenset til Oslofjordsområdet og enkelte områder på Vestlandet.  Vegetasjonstypen er sjelden og forekommer hovedsakelig i boreonemoral vegetasjonssone. To regionale utforminger er skilt ut og disse har glidene overganger; snelle-ask-utforming og slakkstarr-svartor-utforming.</t>
  </si>
  <si>
    <t>Det er store geografiske mangler. Kun 0,98 km2 av varmekjær kildeløvskog er registrert i Naturbase og NiN-data.</t>
  </si>
  <si>
    <t>Klart mindre enn 500 km², men større enn 10 km².</t>
  </si>
  <si>
    <t>Det er ukjent hvorvidt klimaendringer virker positivt eller negativt på forekomsten av naturtypen.</t>
  </si>
  <si>
    <t>Reise, overnatting og kost for fire av ukesverkene. Arbeidstiden i feltuker er ofte lengre enn 37,5, ca. 10-timers dager.</t>
  </si>
  <si>
    <t xml:space="preserve">Den opprinnelige målsetningen var å redusere naturtypens truethet med ett hakk fra VU til NT. Ingen av de foreslåtte pakkene antas å kunne oppnå NT i 2035. Tiltakspakke 2 er den eneste av de foreslåtte pakker som antas på sikt å oppfylle en slik målsetning etter 2035. </t>
  </si>
  <si>
    <t>Mari Jokerud, Heidi Myklebost og Bård Pedersen, NINA</t>
  </si>
  <si>
    <t>Varmekjær kildeløvskog er ikke en egen NNF. Den inngår imidlertid i andre NNFer som også omfatter andre naturtyper enn varmekjær kildeløvskog. De mest aktuelle NNFene er rik myr- og sumpskogsmark V2-C2, C3 og kaldkilde under skoggrensa V4-C-1,2,3,4,5. Begge begrenset til boreonemoral sone (6SO-1) og med en relativ artssammensetning av tresjiktet: Edelløvtreandel 50-100% (1AR-A-E≥3).</t>
  </si>
  <si>
    <t>Artsdatabanken 2018. Natur i Norge. https://artsdatabanken.no/Pages/137710. Besøksdato august 2018.</t>
  </si>
  <si>
    <t>Aarrestad, P.A., Blom, H., Brandrud, T.B., Johansen, L. Lyngstad, A., Øien, D-I. &amp; Evju, M. 2017. Forslag til naturtyper av nasjonal forvaltningsinteresse. Reviderte naturtypebeskrivelser. – NINA Kortrapport 72.</t>
  </si>
  <si>
    <t>Varmekjær kildeskogsmark forekommer hovedsaklig i boreonemoral sone, og er begrenset til området Oslofjorden - Stad. Naturtypen forekommer som små arealer. Kartleggingen som er gjort innenfor NiN antas å være lite presist i forhold til å angi forekomster av denne naturtypen og dårig egnet til å estimere naturtypens areal. Forekomstarealet er svært vanskelig å angi, men er klart mindre enn 500 km² og større enn 10 km². Det er også vanskelig å angi det effektive antallet lokaliteter, men trolig er det &lt; 250 (Lindgaard og Henriksen 2011).</t>
  </si>
  <si>
    <t>Lindgaard, A. &amp; Henriksen, S. (red.) 2011. Norsk rødliste for naturtyper 2011. Artsdatabanken, Trondheim.</t>
  </si>
  <si>
    <t xml:space="preserve">Kielland-Lund, J. 1981. Die Waltgesellschaften SO-Norwegens. Phytocoenologia 9: 53-250.
</t>
  </si>
  <si>
    <t>Bratli, H., Halvorsen, R., Bryn, A., Arnesen, G., Bendiksen, E., Jordal, J.B., Svalheim, E.J., Vandvik, V., Velle, L.G., Øien, D.-I &amp; Aarrestad, P.A. 2017. Dokumentasjon av NiN versjon 2.1 tilrettelagt for praktisk naturkartlegging i målestokk 1:5000. – Natur i Norge, Artikkel 8 (versjon 2.1.2). (Artsdatabanken, Trondheim; http://www.artsdatabanken.no.)</t>
  </si>
  <si>
    <t>Kartleggingsinstruks 2018, upublisert</t>
  </si>
  <si>
    <t xml:space="preserve">Det er en svak presisjon i ADBs oversettelse fra NiN-grunntyper til kartleggingsenheter (KE). 
I følge Artsdatabanken har den rødlistede naturtypen identisk oversettelse til NiN 2-grunntyper med edelløvskogsdominans, men disse inngår i vidt definerte KE. Avgrensingen skal derfor omfatte de aktuelle grunntypene og ikke de oppgitte kartleggingssenhetene i sin helhet. Grunntypene som skal inngå er definert med basistrinnene KI∙bc for V2 og KI∙de for V4, jf. kartleggingsinstruks 2018. Følgende kartleggingsenheter inngår: V2-C-2,3, V4-C-1,2,3,4,5. Det vil si at kartleggingsenheter ikke nødvendigvis inneholder den aktuelle trua naturtypen. De kartlagte polygoner vil dermed omfatte et større areal enn det naturtypen dekker. </t>
  </si>
  <si>
    <t xml:space="preserve">Datagrunnlaget fra Naturbase er F06 Rik sump- og kildeskog med utformingen "Varmekjær kildelauvskog" Kartleggingsenheten or-askeskog i Naturbase omfatter også varmekjær kildelauvskog, og utbredelseskartet av denne typen i Blindheim mfl. (2015) gir et grovt bilde av kjerneområdene for denne typen; Oslofjordsområdet for utformingen snelle-askeskog og Hardanger-Boknafjorden for utformingen svartor-kildeskog. Inkluderer flere utforminger, inkludert Snelle-askeskog og Slakkstarr-svartorskog (Kielland-Lund 1981, Aarrestad et al. 2001).
</t>
  </si>
  <si>
    <t xml:space="preserve">Variabler som kan påvirke naturtypens tilstand: Primære variabler: Grøftingsintensitet (7GR-GI) og skogbestandsdynamikk (7SD-0, 7SD-NS). Sekundære variabler: Slitasje (7SE), kjørespor (7TK) og fremmedartsinnslag (7FA). Jf. Kartleggingsinstruks 2018.
</t>
  </si>
  <si>
    <t>Det er en svak presisjon i ADBs oversettelse fra NiN-grunntyper til kartleggingsenheter (KE). I følge Artsdatabanken har den rødlistede naturtypen identisk oversettelse til NiN 2-grunntyper med edelløvskogsdominans, men disse inngår i vidt definerte KE. Avgrensingen skal derfor omfatte de aktuelle grunntypene og ikke de oppgitte kartleggingssenhetene i sin helhet. Grunntypene som skal inngå er definert med basistrinnene KI∙bc for V2 og KI∙de for V4, jf. kartleggingsinstruks 2018. Det er imidlertid uklart hvorvidt selve kilden (V4) inngår i kildeskogsbegrepet. Aarrestad mfl. (2017) hevder at kildeskogsmark ikke inngår i forståelsen av hovedtypen V4 i NIN 2.0, mens Artsdatabankens beskrivelse av V4 inkluderer kildeskogsmark (Artsdatabanken 2018). Som forvaltningsenhet virker det imidlertid naturlig at enheten omfatter både kilden og den omkringliggende skogsmarka den påvirker.</t>
  </si>
  <si>
    <t xml:space="preserve">Naturtypen varmekjær kildelauvskog er ikke inkludert i NINA Kortrapport 72. Det er imidlertid uklart hvorvidt selve kilden (V4) inngår i kildeskogsbegrepet, slik som denne beskrivelsen forutsetter. Aarrestad mfl. (2017) hevder at kildeskogsmark ikke inngår i forståelsen av hovedtypen V4 i NIN 2.0, mens Artsdatabankens beskrivelse av V4 inkluderer kildeskogsmark (Artsdatabanken 2018).  </t>
  </si>
  <si>
    <t>I følge kartleggingsinstruks 2018 karakteriseres god tilstand av: Grøftingsintensitet (7GR-GI): trinn 1, 2. Naturtypen er uten grøftingsinngrep eller med et ubetydelig grøftingsinngrep med få og grunne grøfter langs kanten eller i utkanten av naturtypen.  
Skogbestandsdynamikk (7SD-0, 7SD-NS): naturskog (7SD-0=2) eller gammel normalskog (7SD-NS=5, hogstklasse V).  Slitasje (7SE): trinn 0, 1. Naturtypen er uten slitasje eller har siltasje som dekker mellom 0-1/16 av naturtypen.
Kjørespor (7TK): Det er ingen spor etter ferdsel med tunge kjøretøy (trinn 0). Fremmedartsinnslag (7FA): trinn 0, 1. Naturtypen er uten fremmedarter eller inneholder én til to fremmedarter.</t>
  </si>
  <si>
    <t xml:space="preserve">Aarrestad, P.A., Brandrud, T.E., Bratli, H. &amp; Moe, B. 2001. Skogvegetasjon NTNU Vitensk.mus. Rapp. bot. Ser. 2001-4: 15-44 </t>
  </si>
  <si>
    <t>I følge Artsdatabanken har den rødlistede naturtypen identisk oversettelse til NiN 2-grunntyper med edelløvskogsdominans, men disse inngår i vidt definerte KE, V2-C-2,3 og V4-C-1,2,3,4,5 . Avgrensingen skal derfor omfatte de aktuelle grunntypene og ikke de oppgitte kartleggingssenhetene i sin helhet. Grunntypene som skal inngå er definert med basistrinnene KI∙bc for V2 og KI∙de for V4, jf. kartleggingsinstruks 2018. Det er imidlertid uklart hvorvidt selve kilden (V4) inngår i kildeskogsbegrepet, slik som denne oversettelsen forutsetter. Aarrestad mfl. (2017) hevder at kildeskogsmark ikke inngår i hovedtypen V4, mens Artsdatabanken (2018) skriver: "I NiN 1 ble variasjonen innenfor V4 Kaldkilde fordelt på to hovedtyper («V3» og «V4») som også omfattet «kildeskogsmark». I NiN 2 er ikke kildeskogsmark akseptert som egen hovedtype, til tross for at skogsmark på våtmark i prinsippet skal gi grunnlag for dette. Årsaken til denne løsningen er at natur som kombinerer klar kildevannspåvirkning (KI∙1) med så kraftig tresetting ..... at definisjonen av tresatt areal .... er oppfylt, anses å dekke så små arealer og/eller være så åpen at «snipp»-kriteriet .... kommer til anvendelse. Slik skogsmark skal derfor inkluderes i V4 og skogsmarksegenskapen kan beskrives ved hjelp av tilstandsvariabelen tresjiktstetthet (TT). "</t>
  </si>
  <si>
    <t>Trolig svært høye kostnader</t>
  </si>
  <si>
    <t>Svært usikker (0-25%)</t>
  </si>
  <si>
    <t>Kostnadene er ukjente</t>
  </si>
  <si>
    <t>Ganske sikker (50-75%)</t>
  </si>
  <si>
    <t>Kostnadsusikkerhet</t>
  </si>
  <si>
    <t>Varmekjær kildeløvskog er knyttet til næringsrik, våt mark med en viss gjennomstrømning av vann, ofte ved baserike kilder, langs bekker og i flatt terreng i nedkant av edelløvskogslier eller langs strender. Mindre bestander kan opptre på flate partier i rike edelløvskoger. Vannet kommer gjerne fra områder med kalkrik berggrunn. Løsmasser med finkornet (leirholdig) materiale er karakteristisk. Jordsmonnet er preget av høy og vekslende grunnvannsstand og består av sumpjord eller godt  omdannet torv. Trær av svartor og ask står i konstant vann-mettet jord, med et sterkt fuktighetskrevende og variert feltsjikt av både graminider, bregner og urter, samt et velutviklet bunnsjikt, tross mye åpent vann.</t>
  </si>
  <si>
    <t>Skogsøtgras (VU); vasstelg (EN); knottblom (EN); kongsbregne (NT); ask (VU)</t>
  </si>
  <si>
    <t>Kr 340 000 + kostnader tiltak 3</t>
  </si>
  <si>
    <t>Kr 340 000 + kostnader tiltak 2 og 3. Sammenlignet med tiltakspakke 1 har tiltakspakke 2 en ukjent kost-nadskomponent som er potensielt betydelig.</t>
  </si>
  <si>
    <t>Økonomisk analyse</t>
  </si>
  <si>
    <t>Øyvind Nystad Handberg og Kristin Magnussen, Menon</t>
  </si>
  <si>
    <t>Kunnskapsgrunnlag for varmekjær kildelauvskog - Tiltak for å ta vare på trua natur</t>
  </si>
  <si>
    <t>Vedlegg 111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</si>
</sst>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quot;kr&quot;\ #,##0"/>
  </numFmts>
  <fonts count="13"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0.5"/>
      <color theme="1"/>
      <name val="Arial"/>
      <family val="2"/>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9C0006"/>
      <name val="Calibri"/>
      <family val="2"/>
      <scheme val="minor"/>
    </font>
    <font>
      <sz val="11"/>
      <color rgb="FFFF0000"/>
      <name val="Calibri"/>
      <family val="2"/>
      <scheme val="minor"/>
    </font>
    <font>
      <b/>
      <sz val="14"/>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10" fillId="4" borderId="0" applyNumberFormat="0" applyBorder="0" applyAlignment="0" applyProtection="0"/>
  </cellStyleXfs>
  <cellXfs count="103">
    <xf numFmtId="0" fontId="0" fillId="0" borderId="0" xfId="0"/>
    <xf numFmtId="0" fontId="1" fillId="0" borderId="0" xfId="0" applyFont="1"/>
    <xf numFmtId="0" fontId="3" fillId="0" borderId="0" xfId="0" applyFont="1"/>
    <xf numFmtId="0" fontId="0" fillId="0" borderId="0" xfId="0" applyAlignment="1">
      <alignment wrapText="1"/>
    </xf>
    <xf numFmtId="0" fontId="0" fillId="0" borderId="9" xfId="0" applyBorder="1"/>
    <xf numFmtId="0" fontId="1" fillId="0" borderId="9" xfId="0" applyFont="1" applyBorder="1"/>
    <xf numFmtId="0" fontId="0" fillId="3" borderId="9" xfId="0" applyFill="1" applyBorder="1"/>
    <xf numFmtId="0" fontId="3" fillId="2" borderId="9" xfId="0" applyFont="1" applyFill="1" applyBorder="1"/>
    <xf numFmtId="49" fontId="0" fillId="3" borderId="9" xfId="0" applyNumberFormat="1" applyFill="1" applyBorder="1"/>
    <xf numFmtId="49" fontId="6" fillId="2" borderId="9" xfId="0" applyNumberFormat="1" applyFont="1" applyFill="1" applyBorder="1"/>
    <xf numFmtId="49" fontId="0" fillId="0" borderId="9" xfId="0" applyNumberFormat="1" applyBorder="1"/>
    <xf numFmtId="49" fontId="0" fillId="3" borderId="9" xfId="0" applyNumberFormat="1" applyFill="1" applyBorder="1" applyAlignment="1">
      <alignment wrapText="1"/>
    </xf>
    <xf numFmtId="49" fontId="0" fillId="3" borderId="9" xfId="0" applyNumberFormat="1" applyFill="1" applyBorder="1" applyAlignment="1">
      <alignment vertical="top" wrapText="1"/>
    </xf>
    <xf numFmtId="49" fontId="10" fillId="0" borderId="9" xfId="1" applyNumberFormat="1" applyFill="1" applyBorder="1" applyAlignment="1">
      <alignment wrapText="1"/>
    </xf>
    <xf numFmtId="0" fontId="0" fillId="0" borderId="9" xfId="0" applyBorder="1" applyAlignment="1">
      <alignment wrapText="1"/>
    </xf>
    <xf numFmtId="0" fontId="10" fillId="5" borderId="9" xfId="1" applyFill="1" applyBorder="1" applyAlignment="1">
      <alignment wrapText="1"/>
    </xf>
    <xf numFmtId="0" fontId="0" fillId="0" borderId="9" xfId="0" applyBorder="1" applyAlignment="1">
      <alignment horizontal="left"/>
    </xf>
    <xf numFmtId="49" fontId="0" fillId="2" borderId="9" xfId="0" applyNumberFormat="1" applyFill="1" applyBorder="1" applyAlignment="1">
      <alignment wrapText="1"/>
    </xf>
    <xf numFmtId="0" fontId="2" fillId="0" borderId="9" xfId="0" applyFont="1" applyBorder="1" applyAlignment="1">
      <alignment vertical="center"/>
    </xf>
    <xf numFmtId="0" fontId="6" fillId="0" borderId="9" xfId="0" applyFont="1" applyBorder="1" applyAlignment="1">
      <alignment vertical="center"/>
    </xf>
    <xf numFmtId="49" fontId="2" fillId="3" borderId="9" xfId="0" applyNumberFormat="1" applyFont="1" applyFill="1" applyBorder="1" applyAlignment="1">
      <alignment vertical="center" wrapText="1"/>
    </xf>
    <xf numFmtId="49" fontId="2" fillId="2" borderId="9" xfId="0" applyNumberFormat="1" applyFont="1" applyFill="1" applyBorder="1" applyAlignment="1">
      <alignment vertical="center" wrapText="1"/>
    </xf>
    <xf numFmtId="49" fontId="6" fillId="3" borderId="9" xfId="0" applyNumberFormat="1" applyFont="1" applyFill="1" applyBorder="1" applyAlignment="1">
      <alignment horizontal="left" wrapText="1"/>
    </xf>
    <xf numFmtId="49" fontId="6" fillId="3" borderId="9" xfId="0" applyNumberFormat="1" applyFont="1" applyFill="1" applyBorder="1" applyAlignment="1">
      <alignment horizontal="left"/>
    </xf>
    <xf numFmtId="49" fontId="6" fillId="3" borderId="9" xfId="0" applyNumberFormat="1" applyFont="1" applyFill="1" applyBorder="1" applyAlignment="1">
      <alignment horizontal="left" vertical="top" wrapText="1"/>
    </xf>
    <xf numFmtId="0" fontId="4" fillId="0" borderId="9" xfId="0" applyFont="1" applyBorder="1"/>
    <xf numFmtId="0" fontId="0" fillId="3" borderId="9" xfId="0" applyFill="1" applyBorder="1" applyAlignment="1">
      <alignment wrapText="1"/>
    </xf>
    <xf numFmtId="0" fontId="5" fillId="0" borderId="9" xfId="0" applyFont="1" applyBorder="1"/>
    <xf numFmtId="0" fontId="1" fillId="3" borderId="9" xfId="0" applyFont="1" applyFill="1" applyBorder="1"/>
    <xf numFmtId="0" fontId="7" fillId="0" borderId="9" xfId="0" applyFont="1" applyBorder="1" applyAlignment="1">
      <alignment vertical="center"/>
    </xf>
    <xf numFmtId="0" fontId="2" fillId="0" borderId="9" xfId="0" applyFont="1" applyBorder="1" applyAlignment="1">
      <alignment vertical="center" wrapText="1"/>
    </xf>
    <xf numFmtId="0" fontId="6" fillId="3" borderId="9" xfId="0" applyFont="1" applyFill="1" applyBorder="1" applyAlignment="1">
      <alignment wrapText="1"/>
    </xf>
    <xf numFmtId="0" fontId="6" fillId="0" borderId="0" xfId="0" applyFont="1"/>
    <xf numFmtId="0" fontId="11" fillId="0" borderId="0" xfId="0" applyFont="1"/>
    <xf numFmtId="0" fontId="0" fillId="6" borderId="10" xfId="0" applyFill="1" applyBorder="1"/>
    <xf numFmtId="0" fontId="1" fillId="6" borderId="15" xfId="0" applyFont="1" applyFill="1" applyBorder="1" applyAlignment="1">
      <alignment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0" fillId="0" borderId="16" xfId="0" applyBorder="1"/>
    <xf numFmtId="0" fontId="6" fillId="0" borderId="14" xfId="0" applyFont="1" applyBorder="1"/>
    <xf numFmtId="0" fontId="6" fillId="0" borderId="16" xfId="0" applyFont="1" applyBorder="1"/>
    <xf numFmtId="0" fontId="6" fillId="0" borderId="5"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2" fontId="0" fillId="0" borderId="0" xfId="0" applyNumberFormat="1"/>
    <xf numFmtId="164" fontId="6" fillId="0" borderId="0" xfId="0" applyNumberFormat="1" applyFont="1"/>
    <xf numFmtId="2" fontId="0" fillId="0" borderId="14" xfId="0" applyNumberFormat="1" applyBorder="1"/>
    <xf numFmtId="164" fontId="6" fillId="0" borderId="16" xfId="0" applyNumberFormat="1" applyFont="1" applyBorder="1"/>
    <xf numFmtId="2" fontId="6" fillId="0" borderId="14" xfId="0" applyNumberFormat="1" applyFont="1" applyBorder="1"/>
    <xf numFmtId="2" fontId="0" fillId="0" borderId="16" xfId="0" applyNumberFormat="1" applyBorder="1"/>
    <xf numFmtId="2" fontId="6" fillId="0" borderId="16" xfId="0" applyNumberFormat="1" applyFont="1" applyBorder="1"/>
    <xf numFmtId="164" fontId="6" fillId="0" borderId="4" xfId="0" applyNumberFormat="1" applyFont="1" applyBorder="1"/>
    <xf numFmtId="2" fontId="6" fillId="0" borderId="0" xfId="0" applyNumberFormat="1" applyFont="1"/>
    <xf numFmtId="2" fontId="0" fillId="0" borderId="15" xfId="0" applyNumberFormat="1" applyBorder="1"/>
    <xf numFmtId="164" fontId="6" fillId="0" borderId="15" xfId="0" applyNumberFormat="1" applyFont="1" applyBorder="1"/>
    <xf numFmtId="164" fontId="1" fillId="0" borderId="11" xfId="0" applyNumberFormat="1" applyFont="1" applyBorder="1"/>
    <xf numFmtId="164" fontId="1" fillId="0" borderId="12" xfId="0" applyNumberFormat="1" applyFont="1" applyBorder="1"/>
    <xf numFmtId="164" fontId="1" fillId="0" borderId="13" xfId="0" applyNumberFormat="1" applyFont="1" applyBorder="1"/>
    <xf numFmtId="164" fontId="1" fillId="0" borderId="10" xfId="0" applyNumberFormat="1" applyFont="1" applyBorder="1"/>
    <xf numFmtId="0" fontId="0" fillId="0" borderId="11" xfId="0" applyBorder="1"/>
    <xf numFmtId="0" fontId="0" fillId="0" borderId="12" xfId="0" applyBorder="1"/>
    <xf numFmtId="0" fontId="0" fillId="0" borderId="13" xfId="0" applyBorder="1"/>
    <xf numFmtId="0" fontId="0" fillId="0" borderId="4" xfId="0" applyBorder="1"/>
    <xf numFmtId="0" fontId="0" fillId="0" borderId="5" xfId="0" applyBorder="1" applyAlignment="1">
      <alignment horizontal="center"/>
    </xf>
    <xf numFmtId="0" fontId="0" fillId="0" borderId="1" xfId="0" applyBorder="1"/>
    <xf numFmtId="0" fontId="0" fillId="0" borderId="2" xfId="0" applyBorder="1"/>
    <xf numFmtId="0" fontId="0" fillId="0" borderId="3" xfId="0" applyBorder="1" applyAlignment="1">
      <alignment horizontal="center"/>
    </xf>
    <xf numFmtId="0" fontId="0" fillId="0" borderId="6" xfId="0" applyBorder="1"/>
    <xf numFmtId="0" fontId="0" fillId="0" borderId="7" xfId="0" applyBorder="1"/>
    <xf numFmtId="0" fontId="0" fillId="0" borderId="8" xfId="0" applyBorder="1" applyAlignment="1">
      <alignment horizontal="center"/>
    </xf>
    <xf numFmtId="0" fontId="0" fillId="7" borderId="4" xfId="0" applyFill="1" applyBorder="1"/>
    <xf numFmtId="0" fontId="0" fillId="7" borderId="0" xfId="0" applyFill="1"/>
    <xf numFmtId="0" fontId="0" fillId="7" borderId="5" xfId="0" applyFill="1" applyBorder="1" applyAlignment="1">
      <alignment horizontal="center"/>
    </xf>
    <xf numFmtId="0" fontId="0" fillId="0" borderId="13" xfId="0" applyBorder="1" applyAlignment="1">
      <alignment horizontal="center"/>
    </xf>
    <xf numFmtId="0" fontId="3" fillId="0" borderId="9" xfId="0" applyFont="1" applyBorder="1"/>
    <xf numFmtId="0" fontId="1" fillId="0" borderId="9" xfId="0" applyFont="1" applyBorder="1" applyAlignment="1">
      <alignment horizontal="left" vertical="top"/>
    </xf>
    <xf numFmtId="0" fontId="0" fillId="3" borderId="9" xfId="0" applyFill="1" applyBorder="1" applyAlignment="1">
      <alignment horizontal="center"/>
    </xf>
    <xf numFmtId="0" fontId="0" fillId="3" borderId="9" xfId="0" applyFill="1" applyBorder="1" applyAlignment="1" applyProtection="1">
      <alignment vertical="top" wrapText="1"/>
      <protection hidden="1"/>
    </xf>
    <xf numFmtId="0" fontId="12" fillId="3" borderId="9" xfId="0" applyFont="1" applyFill="1" applyBorder="1" applyAlignment="1">
      <alignment horizontal="center"/>
    </xf>
    <xf numFmtId="0" fontId="1" fillId="3" borderId="9" xfId="0" applyFont="1" applyFill="1" applyBorder="1" applyAlignment="1" applyProtection="1">
      <alignment vertical="top" wrapText="1"/>
      <protection hidden="1"/>
    </xf>
    <xf numFmtId="0" fontId="0" fillId="2" borderId="9" xfId="0" applyFill="1" applyBorder="1"/>
    <xf numFmtId="0" fontId="1" fillId="0" borderId="9" xfId="0" applyFont="1" applyBorder="1" applyProtection="1">
      <protection hidden="1"/>
    </xf>
    <xf numFmtId="0" fontId="0" fillId="0" borderId="9" xfId="0" applyBorder="1" applyProtection="1">
      <protection hidden="1"/>
    </xf>
    <xf numFmtId="0" fontId="6" fillId="3" borderId="9" xfId="0" applyFont="1" applyFill="1" applyBorder="1"/>
    <xf numFmtId="49" fontId="6" fillId="3" borderId="9" xfId="0" applyNumberFormat="1" applyFont="1" applyFill="1" applyBorder="1" applyAlignment="1">
      <alignment wrapText="1"/>
    </xf>
    <xf numFmtId="49" fontId="6" fillId="3" borderId="9" xfId="0" applyNumberFormat="1" applyFont="1" applyFill="1" applyBorder="1" applyAlignment="1">
      <alignment vertical="center" wrapText="1"/>
    </xf>
    <xf numFmtId="0" fontId="6" fillId="3" borderId="9" xfId="0" applyFont="1" applyFill="1" applyBorder="1" applyAlignment="1" applyProtection="1">
      <alignment vertical="top" wrapText="1"/>
      <protection hidden="1"/>
    </xf>
    <xf numFmtId="0" fontId="0" fillId="3" borderId="9" xfId="0" applyFill="1" applyBorder="1" applyAlignment="1">
      <alignment horizontal="left" vertical="top" wrapText="1"/>
    </xf>
    <xf numFmtId="165" fontId="0" fillId="3" borderId="9" xfId="0" applyNumberFormat="1" applyFill="1" applyBorder="1" applyAlignment="1">
      <alignment horizontal="left" vertical="top" wrapText="1"/>
    </xf>
    <xf numFmtId="0" fontId="0" fillId="3" borderId="9" xfId="0" applyFill="1" applyBorder="1" applyAlignment="1">
      <alignment horizontal="left" vertical="top"/>
    </xf>
    <xf numFmtId="0" fontId="1" fillId="2" borderId="0" xfId="0" applyFont="1" applyFill="1"/>
    <xf numFmtId="0" fontId="1" fillId="0" borderId="9" xfId="0" applyFont="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lignment horizontal="center"/>
    </xf>
    <xf numFmtId="0" fontId="1" fillId="6" borderId="13" xfId="0" applyFont="1" applyFill="1" applyBorder="1" applyAlignment="1">
      <alignment horizontal="center"/>
    </xf>
    <xf numFmtId="0" fontId="1" fillId="6" borderId="14" xfId="0" applyFont="1" applyFill="1" applyBorder="1" applyAlignment="1">
      <alignment horizontal="center" vertical="center"/>
    </xf>
    <xf numFmtId="0" fontId="0" fillId="0" borderId="15" xfId="0" applyBorder="1" applyAlignment="1">
      <alignment horizontal="center" vertical="center"/>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8" xfId="0" applyFont="1" applyFill="1" applyBorder="1" applyAlignment="1">
      <alignment horizontal="center" vertical="center" wrapText="1"/>
    </xf>
  </cellXfs>
  <cellStyles count="2">
    <cellStyle name="Bad" xfId="1" builtinId="27"/>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ni.kyrkjeeide\AppData\Local\Microsoft\Windows\INetCache\Content.Outlook\CNCY6DXA\Nytt%20tiltaksanalyse-a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analyse"/>
    </sheetNames>
    <sheetDataSet>
      <sheetData sheetId="0" refreshError="1">
        <row r="93">
          <cell r="A93" t="str">
            <v>Hindre nedbygging</v>
          </cell>
          <cell r="C93" t="str">
            <v>Arealstørrelse nødvendig for tiltaket (dekar)</v>
          </cell>
          <cell r="D93" t="str">
            <v>Hva det vernes mot (eks. all nedbygging eller all ferdsel)</v>
          </cell>
          <cell r="E93" t="str">
            <v>Omtrentlig lokasjon(er), hvis mulig</v>
          </cell>
          <cell r="F93" t="str">
            <v>Evt. andel totalt areal som bevares</v>
          </cell>
        </row>
        <row r="94">
          <cell r="A94" t="str">
            <v>Begrense aktivitet ved inngjerding</v>
          </cell>
          <cell r="C94" t="str">
            <v>Lengde på gjerde (evt. arealstørrelse)</v>
          </cell>
          <cell r="D94" t="str">
            <v>Krav til gjerdet (eks. gjerdehøyde, spesielle krav til robusthet, finmasket gitter)</v>
          </cell>
          <cell r="E94" t="str">
            <v>Evt. vedlikehold</v>
          </cell>
          <cell r="F94" t="str">
            <v>Andre forhold ved lokasjon som kan påvirke tiltakskostnaden (eks. terreng, avstand fra vei)</v>
          </cell>
        </row>
        <row r="95">
          <cell r="A95" t="str">
            <v>Beite</v>
          </cell>
          <cell r="C95" t="str">
            <v>Arealstørrelse nødvendig for tiltaket (dekar)</v>
          </cell>
          <cell r="D95" t="str">
            <v>Dyreslag</v>
          </cell>
          <cell r="E95" t="str">
            <v>Hvor mange av hvert dyreslag?</v>
          </cell>
          <cell r="F95" t="str">
            <v>Frekvens (en gang, årlig, hvert 5. år? Samme behandling hver gang?)</v>
          </cell>
        </row>
        <row r="96">
          <cell r="A96" t="str">
            <v>Bekjempelse av fremmede arter</v>
          </cell>
          <cell r="C96" t="str">
            <v>Arealstørrelse nødvendig for tiltaket (dekar)</v>
          </cell>
          <cell r="D96" t="str">
            <v>Hvilke fremmede arter?</v>
          </cell>
          <cell r="E96" t="str">
            <v>Nærmere beskrivelse av tiltaket (eks. manuell rydding, antall timer per dekar). Evt. referer til spesifikt tiltak i Blaalid (2017)</v>
          </cell>
          <cell r="F96" t="str">
            <v>Frekvens (en gang, årlig, hvert 5. år? Samme behandling hver gang?)</v>
          </cell>
        </row>
        <row r="97">
          <cell r="A97" t="str">
            <v>Hogst</v>
          </cell>
          <cell r="C97" t="str">
            <v>Arealstørrelse nødvendig for tiltaket (dekar)</v>
          </cell>
          <cell r="D97" t="str">
            <v>Må trærne fjernes eller kan de ligge?</v>
          </cell>
          <cell r="E97" t="str">
            <v>Spesielt påkrevd utstyr (eks. tungt maskineri)</v>
          </cell>
          <cell r="F97" t="str">
            <v>Frekvens (en gang, årlig, hvert 5. år? Samme behandling hver gang?)</v>
          </cell>
        </row>
        <row r="98">
          <cell r="A98" t="str">
            <v>Skjøtsel</v>
          </cell>
          <cell r="C98" t="str">
            <v>Arealstørrelse nødvendig for tiltaket (dekar)</v>
          </cell>
          <cell r="D98" t="str">
            <v>Må biomassen fjernes eller kan det ligge?</v>
          </cell>
          <cell r="E98" t="str">
            <v>Spesielt påkrevd utstyr eller kun manuelt</v>
          </cell>
          <cell r="F98" t="str">
            <v>Frekvens (en gang, årlig, hvert 5. år? Samme behandling hver gang?)</v>
          </cell>
        </row>
        <row r="99">
          <cell r="A99" t="str">
            <v>Etablere yngleområder e.l.</v>
          </cell>
          <cell r="C99" t="str">
            <v>Arealstørrelse nødvendig for tiltaket (dekar)</v>
          </cell>
          <cell r="D99" t="str">
            <v>Beskrivelse i detalj hvordan området må endres</v>
          </cell>
          <cell r="E99" t="str">
            <v>Spesielt påkrevd utstyr (eks. gravemaskin)</v>
          </cell>
          <cell r="F99" t="str">
            <v>Andre forhold ved lokasjon som kan påvirke tiltakskostnaden (eks. terreng, avstand fra vei)</v>
          </cell>
        </row>
        <row r="100">
          <cell r="A100" t="str">
            <v>Restaurere</v>
          </cell>
          <cell r="C100" t="str">
            <v>Arealstørrelse (dekar) eller lengde (km) nødvendig for tiltaket</v>
          </cell>
          <cell r="D100" t="str">
            <v>Spesielt påkrevd utstyr (eks. gravemaskin)</v>
          </cell>
          <cell r="E100" t="str">
            <v>Beskrivelse i detalj hvordan området må endres</v>
          </cell>
          <cell r="F100" t="str">
            <v xml:space="preserve"> </v>
          </cell>
        </row>
        <row r="101">
          <cell r="A101" t="str">
            <v>Restaurering av myr</v>
          </cell>
          <cell r="C101" t="str">
            <v>Arealstørrelse for tiltak (dekar)/ lengde (km)</v>
          </cell>
          <cell r="D101" t="str">
            <v>Spesielt påkrevd utstyr (eks. gravemaskin)</v>
          </cell>
          <cell r="E101" t="str">
            <v>Myrtype</v>
          </cell>
          <cell r="F101" t="str">
            <v>Beskrivelse i detalj hvordan området må endres</v>
          </cell>
        </row>
        <row r="102">
          <cell r="A102" t="str">
            <v>Kanalisere ferdsel</v>
          </cell>
          <cell r="C102" t="str">
            <v>Lengde gangbane/sti (m)</v>
          </cell>
          <cell r="D102" t="str">
            <v>Beskrivelse av konstruksjon (eks. sti, meter gangbane, hvor høyt evt. løftet over terrenget)</v>
          </cell>
          <cell r="E102" t="str">
            <v>Andre forhold ved lokasjon som kan påvirke tiltakskostnaden (eks. terreng, avstand fra vei)</v>
          </cell>
          <cell r="F102" t="str">
            <v xml:space="preserve"> </v>
          </cell>
        </row>
        <row r="103">
          <cell r="A103" t="str">
            <v>Kanalisere annen bruk</v>
          </cell>
          <cell r="C103" t="str">
            <v>Antall installasjoner (eks. grillplasser)</v>
          </cell>
          <cell r="D103" t="str">
            <v>Beskrivelse av installasjon (type, størrelse, kvaliteter)</v>
          </cell>
          <cell r="E103" t="str">
            <v>Andre forhold ved lokasjon som kan påvirke tiltakskostnaden (eks. terreng, avstand fra vei)</v>
          </cell>
          <cell r="F103" t="str">
            <v xml:space="preserve"> </v>
          </cell>
        </row>
        <row r="104">
          <cell r="A104" t="str">
            <v>Jakt</v>
          </cell>
          <cell r="C104" t="str">
            <v>Størrelse på bestand</v>
          </cell>
          <cell r="D104" t="str">
            <v>Bestandsmål</v>
          </cell>
          <cell r="E104" t="str">
            <v>Dyreslag</v>
          </cell>
          <cell r="F104" t="str">
            <v>Andre forhold ved lokasjon som kan påvirke tiltakskostnaden (eks. terreng, avstand fra vei)</v>
          </cell>
        </row>
        <row r="105">
          <cell r="A105" t="str">
            <v>Ex situ-bevaring</v>
          </cell>
          <cell r="C105" t="str">
            <v>Areal nødvendig for bevaringsbed</v>
          </cell>
          <cell r="D105" t="str">
            <v>Antall/mengde frø i frøbank</v>
          </cell>
          <cell r="E105" t="str">
            <v>Andre krav til bevaringsbed eller frøbank-oppbevaring</v>
          </cell>
          <cell r="F105" t="str">
            <v xml:space="preserve"> </v>
          </cell>
        </row>
        <row r="106">
          <cell r="A106" t="str">
            <v>Andre tiltak</v>
          </cell>
          <cell r="C106" t="str">
            <v>Så detaljert som mulig der det er relevant for tiltakskostnadene (aktiviteter og konsekvenser). Areal, lengder er ofte viktig, samt frekvens</v>
          </cell>
          <cell r="D106" t="str">
            <v xml:space="preserve"> </v>
          </cell>
          <cell r="E106" t="str">
            <v xml:space="preserve"> </v>
          </cell>
          <cell r="F106" t="str">
            <v xml:space="preserve"> </v>
          </cell>
        </row>
        <row r="108">
          <cell r="A108" t="str">
            <v>Sikkerhetskategorier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4"/>
  <sheetViews>
    <sheetView tabSelected="1" zoomScaleNormal="100" workbookViewId="0">
      <selection activeCell="B9" sqref="B9"/>
    </sheetView>
  </sheetViews>
  <sheetFormatPr defaultColWidth="9.140625" defaultRowHeight="15" x14ac:dyDescent="0.25"/>
  <cols>
    <col min="1" max="1" width="22.42578125" style="4" customWidth="1"/>
    <col min="2" max="2" width="40.140625" style="4" customWidth="1"/>
    <col min="3" max="3" width="58.140625" style="4" customWidth="1"/>
    <col min="4" max="4" width="38.42578125" style="4" customWidth="1"/>
    <col min="5" max="5" width="66.42578125" style="4" customWidth="1"/>
    <col min="6" max="6" width="50.5703125" style="4" bestFit="1" customWidth="1"/>
    <col min="7" max="7" width="32.28515625" style="4" customWidth="1"/>
    <col min="8" max="8" width="60.42578125" style="4" customWidth="1"/>
    <col min="9" max="9" width="11.140625" style="4" customWidth="1"/>
    <col min="10" max="16384" width="9.140625" style="4"/>
  </cols>
  <sheetData>
    <row r="1" spans="1:7" x14ac:dyDescent="0.25">
      <c r="A1" s="4" t="s">
        <v>394</v>
      </c>
    </row>
    <row r="2" spans="1:7" x14ac:dyDescent="0.25">
      <c r="A2" t="s">
        <v>395</v>
      </c>
    </row>
    <row r="4" spans="1:7" x14ac:dyDescent="0.25">
      <c r="A4" s="5" t="s">
        <v>22</v>
      </c>
      <c r="B4" s="5" t="s">
        <v>21</v>
      </c>
      <c r="C4" s="5" t="s">
        <v>2</v>
      </c>
      <c r="D4" s="5" t="s">
        <v>26</v>
      </c>
      <c r="E4" s="5" t="s">
        <v>3</v>
      </c>
    </row>
    <row r="5" spans="1:7" x14ac:dyDescent="0.25">
      <c r="A5" s="4" t="s">
        <v>49</v>
      </c>
      <c r="B5" s="4" t="s">
        <v>50</v>
      </c>
      <c r="C5" s="6" t="s">
        <v>366</v>
      </c>
      <c r="D5" s="7"/>
      <c r="E5" s="5"/>
    </row>
    <row r="6" spans="1:7" customFormat="1" x14ac:dyDescent="0.25">
      <c r="A6" t="s">
        <v>392</v>
      </c>
      <c r="B6" s="4" t="s">
        <v>50</v>
      </c>
      <c r="C6" s="8" t="s">
        <v>393</v>
      </c>
      <c r="D6" s="92"/>
      <c r="G6" s="1"/>
    </row>
    <row r="7" spans="1:7" x14ac:dyDescent="0.25">
      <c r="A7" s="4" t="s">
        <v>0</v>
      </c>
      <c r="B7" s="4" t="s">
        <v>23</v>
      </c>
      <c r="C7" s="8" t="s">
        <v>359</v>
      </c>
      <c r="D7" s="9"/>
      <c r="E7" s="10"/>
    </row>
    <row r="8" spans="1:7" x14ac:dyDescent="0.25">
      <c r="A8" s="4" t="s">
        <v>1</v>
      </c>
      <c r="B8" s="4" t="s">
        <v>27</v>
      </c>
      <c r="C8" s="8" t="s">
        <v>198</v>
      </c>
      <c r="D8" s="9"/>
      <c r="E8" s="10"/>
    </row>
    <row r="9" spans="1:7" ht="135" x14ac:dyDescent="0.25">
      <c r="A9" s="4" t="s">
        <v>48</v>
      </c>
      <c r="B9" s="4" t="s">
        <v>63</v>
      </c>
      <c r="C9" s="11" t="s">
        <v>360</v>
      </c>
      <c r="D9" s="9"/>
      <c r="E9" s="10"/>
    </row>
    <row r="10" spans="1:7" ht="180" x14ac:dyDescent="0.25">
      <c r="A10" s="4" t="s">
        <v>43</v>
      </c>
      <c r="B10" s="4" t="s">
        <v>44</v>
      </c>
      <c r="C10" s="86" t="s">
        <v>388</v>
      </c>
      <c r="D10" s="11"/>
      <c r="E10" s="12"/>
    </row>
    <row r="11" spans="1:7" ht="199.5" customHeight="1" x14ac:dyDescent="0.25">
      <c r="A11" s="4" t="s">
        <v>106</v>
      </c>
      <c r="B11" s="4" t="s">
        <v>105</v>
      </c>
      <c r="C11" s="12" t="s">
        <v>380</v>
      </c>
      <c r="D11" s="12"/>
      <c r="E11" s="11" t="s">
        <v>377</v>
      </c>
      <c r="F11" s="13"/>
    </row>
    <row r="12" spans="1:7" ht="332.45" customHeight="1" x14ac:dyDescent="0.25">
      <c r="A12" s="4" t="s">
        <v>28</v>
      </c>
      <c r="B12" s="4" t="s">
        <v>64</v>
      </c>
      <c r="C12" s="11" t="s">
        <v>234</v>
      </c>
      <c r="D12" s="11"/>
      <c r="E12" s="86" t="s">
        <v>382</v>
      </c>
      <c r="F12" s="13"/>
    </row>
    <row r="13" spans="1:7" ht="210" x14ac:dyDescent="0.25">
      <c r="A13" s="4" t="s">
        <v>29</v>
      </c>
      <c r="B13" s="14" t="s">
        <v>30</v>
      </c>
      <c r="C13" s="11" t="s">
        <v>234</v>
      </c>
      <c r="D13" s="11" t="s">
        <v>332</v>
      </c>
      <c r="E13" s="86" t="s">
        <v>378</v>
      </c>
      <c r="F13" s="15"/>
    </row>
    <row r="14" spans="1:7" ht="105" x14ac:dyDescent="0.25">
      <c r="A14" s="4" t="s">
        <v>31</v>
      </c>
      <c r="B14" s="4" t="s">
        <v>32</v>
      </c>
      <c r="C14" s="11" t="s">
        <v>367</v>
      </c>
      <c r="D14" s="11"/>
      <c r="E14" s="86" t="s">
        <v>379</v>
      </c>
      <c r="F14" s="15"/>
    </row>
    <row r="15" spans="1:7" x14ac:dyDescent="0.25">
      <c r="A15" s="4" t="s">
        <v>33</v>
      </c>
      <c r="B15" s="16">
        <v>2011</v>
      </c>
      <c r="C15" s="11" t="s">
        <v>201</v>
      </c>
      <c r="D15" s="17"/>
      <c r="E15" s="11"/>
    </row>
    <row r="16" spans="1:7" x14ac:dyDescent="0.25">
      <c r="A16" s="4" t="s">
        <v>34</v>
      </c>
      <c r="B16" s="4" t="s">
        <v>24</v>
      </c>
      <c r="C16" s="11" t="s">
        <v>200</v>
      </c>
      <c r="D16" s="17"/>
      <c r="E16" s="11"/>
    </row>
    <row r="17" spans="1:6" x14ac:dyDescent="0.25">
      <c r="A17" s="4" t="s">
        <v>35</v>
      </c>
      <c r="B17" s="4" t="s">
        <v>25</v>
      </c>
      <c r="C17" s="11" t="s">
        <v>202</v>
      </c>
      <c r="D17" s="17"/>
      <c r="E17" s="11"/>
    </row>
    <row r="18" spans="1:6" x14ac:dyDescent="0.25">
      <c r="A18" s="18" t="s">
        <v>36</v>
      </c>
      <c r="B18" s="19" t="s">
        <v>60</v>
      </c>
      <c r="C18" s="20" t="s">
        <v>235</v>
      </c>
      <c r="D18" s="21"/>
      <c r="E18" s="11"/>
    </row>
    <row r="19" spans="1:6" ht="45" x14ac:dyDescent="0.25">
      <c r="A19" s="18" t="s">
        <v>37</v>
      </c>
      <c r="B19" s="18" t="s">
        <v>51</v>
      </c>
      <c r="C19" s="20"/>
      <c r="D19" s="20" t="s">
        <v>334</v>
      </c>
      <c r="E19" s="11" t="s">
        <v>199</v>
      </c>
      <c r="F19" s="15"/>
    </row>
    <row r="20" spans="1:6" ht="75" x14ac:dyDescent="0.25">
      <c r="A20" s="18" t="s">
        <v>38</v>
      </c>
      <c r="B20" s="18" t="s">
        <v>51</v>
      </c>
      <c r="C20" s="20"/>
      <c r="D20" s="20" t="s">
        <v>335</v>
      </c>
      <c r="E20" s="11" t="s">
        <v>203</v>
      </c>
      <c r="F20" s="15"/>
    </row>
    <row r="21" spans="1:6" ht="180" x14ac:dyDescent="0.25">
      <c r="A21" s="18" t="s">
        <v>52</v>
      </c>
      <c r="B21" s="18" t="s">
        <v>83</v>
      </c>
      <c r="C21" s="87" t="s">
        <v>333</v>
      </c>
      <c r="D21" s="11" t="s">
        <v>332</v>
      </c>
      <c r="E21" s="11" t="s">
        <v>375</v>
      </c>
      <c r="F21" s="15"/>
    </row>
    <row r="22" spans="1:6" ht="150" x14ac:dyDescent="0.25">
      <c r="A22" s="18" t="s">
        <v>53</v>
      </c>
      <c r="B22" s="18" t="s">
        <v>84</v>
      </c>
      <c r="C22" s="87" t="s">
        <v>331</v>
      </c>
      <c r="D22" s="20"/>
      <c r="E22" s="11" t="s">
        <v>376</v>
      </c>
    </row>
    <row r="23" spans="1:6" x14ac:dyDescent="0.25">
      <c r="A23" s="19" t="s">
        <v>103</v>
      </c>
      <c r="B23" s="19" t="s">
        <v>104</v>
      </c>
      <c r="C23" s="20" t="s">
        <v>236</v>
      </c>
      <c r="D23" s="20"/>
      <c r="E23" s="11"/>
    </row>
    <row r="24" spans="1:6" ht="45" x14ac:dyDescent="0.25">
      <c r="A24" s="18" t="s">
        <v>82</v>
      </c>
      <c r="B24" s="30" t="s">
        <v>237</v>
      </c>
      <c r="C24" s="20" t="s">
        <v>361</v>
      </c>
      <c r="D24" s="20"/>
      <c r="E24" s="20" t="s">
        <v>361</v>
      </c>
      <c r="F24" s="15"/>
    </row>
    <row r="25" spans="1:6" ht="135" x14ac:dyDescent="0.25">
      <c r="A25" s="18" t="s">
        <v>39</v>
      </c>
      <c r="B25" s="30" t="s">
        <v>62</v>
      </c>
      <c r="C25" s="20" t="s">
        <v>362</v>
      </c>
      <c r="D25" s="20"/>
      <c r="E25" s="11" t="s">
        <v>370</v>
      </c>
    </row>
    <row r="26" spans="1:6" ht="32.25" customHeight="1" x14ac:dyDescent="0.25">
      <c r="A26" s="18" t="s">
        <v>40</v>
      </c>
      <c r="B26" s="18" t="s">
        <v>86</v>
      </c>
      <c r="C26" s="22" t="s">
        <v>204</v>
      </c>
      <c r="D26" s="23" t="s">
        <v>205</v>
      </c>
      <c r="E26" s="24" t="s">
        <v>206</v>
      </c>
    </row>
    <row r="27" spans="1:6" x14ac:dyDescent="0.25">
      <c r="A27" s="18" t="s">
        <v>40</v>
      </c>
      <c r="B27" s="18" t="s">
        <v>86</v>
      </c>
      <c r="C27" s="22" t="s">
        <v>208</v>
      </c>
      <c r="D27" s="23" t="s">
        <v>205</v>
      </c>
      <c r="E27" s="22"/>
    </row>
    <row r="28" spans="1:6" x14ac:dyDescent="0.25">
      <c r="A28" s="18" t="s">
        <v>40</v>
      </c>
      <c r="B28" s="18" t="s">
        <v>86</v>
      </c>
      <c r="C28" s="22" t="s">
        <v>207</v>
      </c>
      <c r="D28" s="23" t="s">
        <v>205</v>
      </c>
      <c r="E28" s="22"/>
    </row>
    <row r="29" spans="1:6" x14ac:dyDescent="0.25">
      <c r="A29" s="18" t="s">
        <v>40</v>
      </c>
      <c r="B29" s="18" t="s">
        <v>86</v>
      </c>
      <c r="C29" s="22" t="s">
        <v>209</v>
      </c>
      <c r="D29" s="23" t="s">
        <v>205</v>
      </c>
      <c r="E29" s="22"/>
    </row>
    <row r="30" spans="1:6" x14ac:dyDescent="0.25">
      <c r="A30" s="18" t="s">
        <v>40</v>
      </c>
      <c r="B30" s="18" t="s">
        <v>86</v>
      </c>
      <c r="C30" s="22" t="s">
        <v>211</v>
      </c>
      <c r="D30" s="23" t="s">
        <v>205</v>
      </c>
      <c r="E30" s="22"/>
    </row>
    <row r="31" spans="1:6" x14ac:dyDescent="0.25">
      <c r="A31" s="18" t="s">
        <v>40</v>
      </c>
      <c r="B31" s="18" t="s">
        <v>86</v>
      </c>
      <c r="C31" s="22" t="s">
        <v>210</v>
      </c>
      <c r="D31" s="23" t="s">
        <v>205</v>
      </c>
      <c r="E31" s="22"/>
    </row>
    <row r="32" spans="1:6" ht="30" x14ac:dyDescent="0.25">
      <c r="A32" s="18" t="s">
        <v>40</v>
      </c>
      <c r="B32" s="18" t="s">
        <v>86</v>
      </c>
      <c r="C32" s="22" t="s">
        <v>212</v>
      </c>
      <c r="D32" s="23" t="s">
        <v>205</v>
      </c>
      <c r="E32" s="22"/>
    </row>
    <row r="33" spans="1:8" x14ac:dyDescent="0.25">
      <c r="A33" s="18" t="s">
        <v>41</v>
      </c>
      <c r="B33" s="18" t="s">
        <v>61</v>
      </c>
      <c r="C33" s="20"/>
      <c r="D33" s="20" t="s">
        <v>238</v>
      </c>
      <c r="E33" s="11"/>
    </row>
    <row r="34" spans="1:8" ht="30" x14ac:dyDescent="0.25">
      <c r="A34" s="18" t="s">
        <v>42</v>
      </c>
      <c r="B34" s="18" t="s">
        <v>109</v>
      </c>
      <c r="C34" s="20" t="s">
        <v>389</v>
      </c>
      <c r="D34" s="20"/>
      <c r="E34" s="11" t="s">
        <v>166</v>
      </c>
      <c r="F34"/>
    </row>
    <row r="35" spans="1:8" x14ac:dyDescent="0.25">
      <c r="C35" s="10"/>
      <c r="D35" s="10"/>
      <c r="E35" s="10"/>
    </row>
    <row r="36" spans="1:8" x14ac:dyDescent="0.25">
      <c r="B36" s="18"/>
      <c r="C36" s="10"/>
      <c r="D36" s="10"/>
      <c r="E36" s="10"/>
    </row>
    <row r="37" spans="1:8" x14ac:dyDescent="0.25">
      <c r="B37" s="25" t="s">
        <v>108</v>
      </c>
    </row>
    <row r="38" spans="1:8" x14ac:dyDescent="0.25">
      <c r="B38" s="5" t="s">
        <v>102</v>
      </c>
      <c r="C38" s="5" t="s">
        <v>54</v>
      </c>
      <c r="D38" s="5" t="s">
        <v>47</v>
      </c>
      <c r="E38" s="5" t="s">
        <v>19</v>
      </c>
      <c r="F38" s="5" t="s">
        <v>20</v>
      </c>
      <c r="G38" s="5" t="s">
        <v>65</v>
      </c>
      <c r="H38" s="5" t="s">
        <v>55</v>
      </c>
    </row>
    <row r="39" spans="1:8" ht="60" x14ac:dyDescent="0.25">
      <c r="A39" s="5" t="s">
        <v>8</v>
      </c>
      <c r="B39" s="26" t="s">
        <v>213</v>
      </c>
      <c r="C39" s="6" t="s">
        <v>241</v>
      </c>
      <c r="D39" s="6" t="s">
        <v>214</v>
      </c>
      <c r="E39" s="6" t="s">
        <v>216</v>
      </c>
      <c r="F39" s="6" t="s">
        <v>215</v>
      </c>
      <c r="G39" s="6" t="s">
        <v>239</v>
      </c>
      <c r="H39" s="26" t="s">
        <v>243</v>
      </c>
    </row>
    <row r="40" spans="1:8" ht="30" x14ac:dyDescent="0.25">
      <c r="A40" s="5" t="s">
        <v>45</v>
      </c>
      <c r="B40" s="26" t="s">
        <v>217</v>
      </c>
      <c r="C40" s="6" t="s">
        <v>240</v>
      </c>
      <c r="D40" s="6" t="s">
        <v>214</v>
      </c>
      <c r="E40" s="6" t="s">
        <v>216</v>
      </c>
      <c r="F40" s="6" t="s">
        <v>223</v>
      </c>
      <c r="G40" s="6" t="s">
        <v>239</v>
      </c>
      <c r="H40" s="6"/>
    </row>
    <row r="41" spans="1:8" ht="45" x14ac:dyDescent="0.25">
      <c r="A41" s="5" t="s">
        <v>218</v>
      </c>
      <c r="B41" s="26" t="s">
        <v>220</v>
      </c>
      <c r="C41" s="6" t="s">
        <v>242</v>
      </c>
      <c r="D41" s="6" t="s">
        <v>221</v>
      </c>
      <c r="E41" s="6" t="s">
        <v>222</v>
      </c>
      <c r="F41" s="6" t="s">
        <v>223</v>
      </c>
      <c r="G41" s="6" t="s">
        <v>239</v>
      </c>
      <c r="H41" s="6"/>
    </row>
    <row r="42" spans="1:8" ht="75" x14ac:dyDescent="0.25">
      <c r="A42" s="5" t="s">
        <v>219</v>
      </c>
      <c r="B42" s="26" t="s">
        <v>224</v>
      </c>
      <c r="C42" s="6" t="s">
        <v>363</v>
      </c>
      <c r="D42" s="6" t="s">
        <v>225</v>
      </c>
      <c r="E42" s="6" t="s">
        <v>216</v>
      </c>
      <c r="F42" s="6" t="s">
        <v>226</v>
      </c>
      <c r="G42" s="6" t="s">
        <v>239</v>
      </c>
      <c r="H42" s="26" t="s">
        <v>244</v>
      </c>
    </row>
    <row r="43" spans="1:8" x14ac:dyDescent="0.25">
      <c r="A43" s="27"/>
      <c r="B43" s="5"/>
      <c r="C43" s="5"/>
      <c r="D43" s="5"/>
      <c r="E43" s="5"/>
      <c r="F43" s="5"/>
      <c r="G43" s="5"/>
    </row>
    <row r="44" spans="1:8" x14ac:dyDescent="0.25">
      <c r="B44" s="5"/>
      <c r="C44" s="5"/>
      <c r="D44" s="5"/>
      <c r="E44" s="5"/>
      <c r="F44" s="5"/>
      <c r="G44" s="5"/>
    </row>
    <row r="45" spans="1:8" x14ac:dyDescent="0.25">
      <c r="B45" s="5"/>
      <c r="C45" s="5"/>
      <c r="D45" s="5"/>
      <c r="E45" s="5"/>
      <c r="F45" s="5"/>
      <c r="G45" s="5"/>
    </row>
    <row r="46" spans="1:8" x14ac:dyDescent="0.25">
      <c r="A46" s="5" t="s">
        <v>56</v>
      </c>
      <c r="B46" s="28"/>
      <c r="C46" s="5"/>
      <c r="D46" s="5"/>
      <c r="E46" s="5"/>
      <c r="F46" s="5"/>
      <c r="G46" s="5"/>
    </row>
    <row r="47" spans="1:8" x14ac:dyDescent="0.25">
      <c r="A47" s="5"/>
      <c r="B47" s="5"/>
      <c r="C47" s="5"/>
      <c r="D47" s="5"/>
      <c r="E47" s="5"/>
      <c r="F47" s="5"/>
      <c r="G47" s="5"/>
    </row>
    <row r="49" spans="1:8" x14ac:dyDescent="0.25">
      <c r="A49" s="25" t="s">
        <v>107</v>
      </c>
    </row>
    <row r="50" spans="1:8" x14ac:dyDescent="0.25">
      <c r="A50" s="5" t="s">
        <v>66</v>
      </c>
      <c r="B50" s="5" t="s">
        <v>87</v>
      </c>
      <c r="C50" s="5" t="s">
        <v>55</v>
      </c>
    </row>
    <row r="51" spans="1:8" ht="135" x14ac:dyDescent="0.25">
      <c r="A51" s="6" t="s">
        <v>202</v>
      </c>
      <c r="B51" s="6" t="s">
        <v>200</v>
      </c>
      <c r="C51" s="26" t="s">
        <v>250</v>
      </c>
      <c r="D51"/>
    </row>
    <row r="53" spans="1:8" x14ac:dyDescent="0.25">
      <c r="A53" s="5" t="s">
        <v>67</v>
      </c>
    </row>
    <row r="54" spans="1:8" x14ac:dyDescent="0.25">
      <c r="A54" s="5" t="s">
        <v>69</v>
      </c>
      <c r="B54" s="5" t="s">
        <v>70</v>
      </c>
      <c r="C54" s="5" t="s">
        <v>57</v>
      </c>
      <c r="D54" s="5" t="s">
        <v>58</v>
      </c>
      <c r="E54" s="5" t="s">
        <v>55</v>
      </c>
    </row>
    <row r="55" spans="1:8" ht="45" x14ac:dyDescent="0.25">
      <c r="A55" s="5" t="s">
        <v>9</v>
      </c>
      <c r="B55" s="85" t="s">
        <v>230</v>
      </c>
      <c r="C55" s="31" t="s">
        <v>245</v>
      </c>
      <c r="D55" s="31" t="s">
        <v>246</v>
      </c>
      <c r="E55" s="26" t="s">
        <v>247</v>
      </c>
      <c r="F55"/>
      <c r="G55"/>
      <c r="H55"/>
    </row>
    <row r="56" spans="1:8" ht="45" x14ac:dyDescent="0.25">
      <c r="A56" s="5" t="s">
        <v>10</v>
      </c>
      <c r="B56" s="85" t="s">
        <v>231</v>
      </c>
      <c r="C56" s="31" t="s">
        <v>248</v>
      </c>
      <c r="D56" s="31" t="s">
        <v>248</v>
      </c>
      <c r="E56" s="26" t="s">
        <v>249</v>
      </c>
    </row>
    <row r="57" spans="1:8" x14ac:dyDescent="0.25">
      <c r="A57" s="5" t="s">
        <v>59</v>
      </c>
      <c r="B57" s="28"/>
      <c r="C57" s="6"/>
      <c r="D57" s="6"/>
      <c r="E57" s="6"/>
    </row>
    <row r="60" spans="1:8" x14ac:dyDescent="0.25">
      <c r="C60" s="10"/>
    </row>
    <row r="62" spans="1:8" x14ac:dyDescent="0.25">
      <c r="A62" s="29" t="s">
        <v>68</v>
      </c>
    </row>
    <row r="63" spans="1:8" x14ac:dyDescent="0.25">
      <c r="A63" s="5" t="s">
        <v>71</v>
      </c>
      <c r="B63" s="5" t="s">
        <v>7</v>
      </c>
    </row>
    <row r="64" spans="1:8" x14ac:dyDescent="0.25">
      <c r="A64" s="6"/>
      <c r="B64" s="6" t="s">
        <v>358</v>
      </c>
      <c r="F64" s="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5"/>
  <sheetViews>
    <sheetView topLeftCell="C16" zoomScale="90" zoomScaleNormal="90" workbookViewId="0">
      <selection activeCell="G30" sqref="G30"/>
    </sheetView>
  </sheetViews>
  <sheetFormatPr defaultColWidth="9.140625" defaultRowHeight="15" x14ac:dyDescent="0.25"/>
  <cols>
    <col min="1" max="1" width="14.42578125" style="4" customWidth="1"/>
    <col min="2" max="2" width="41.7109375" style="4" customWidth="1"/>
    <col min="3" max="4" width="20.42578125" style="4" customWidth="1"/>
    <col min="5" max="5" width="22.5703125" style="4" customWidth="1"/>
    <col min="6" max="6" width="37.5703125" style="4" customWidth="1"/>
    <col min="7" max="8" width="20.7109375" style="4" customWidth="1"/>
    <col min="9" max="9" width="43.42578125" style="4" customWidth="1"/>
    <col min="10" max="10" width="28.5703125" style="4" customWidth="1"/>
    <col min="11" max="11" width="27.42578125" style="4" customWidth="1"/>
    <col min="12" max="12" width="27.28515625" style="4" customWidth="1"/>
    <col min="13" max="13" width="29.140625" style="4" customWidth="1"/>
    <col min="14" max="14" width="23.85546875" style="4" customWidth="1"/>
    <col min="15" max="15" width="20.5703125" style="4" customWidth="1"/>
    <col min="16" max="16" width="22.5703125" style="4" customWidth="1"/>
    <col min="17" max="18" width="20.7109375" style="4" customWidth="1"/>
    <col min="19" max="16384" width="9.140625" style="4"/>
  </cols>
  <sheetData>
    <row r="1" spans="1:19" x14ac:dyDescent="0.25">
      <c r="A1" s="5" t="s">
        <v>81</v>
      </c>
    </row>
    <row r="4" spans="1:19" x14ac:dyDescent="0.25">
      <c r="A4" s="5" t="s">
        <v>4</v>
      </c>
      <c r="B4" s="5" t="s">
        <v>72</v>
      </c>
      <c r="C4" s="5" t="s">
        <v>73</v>
      </c>
      <c r="D4" s="5" t="s">
        <v>110</v>
      </c>
      <c r="E4" s="5" t="s">
        <v>74</v>
      </c>
      <c r="F4" s="5" t="s">
        <v>111</v>
      </c>
      <c r="G4" s="93" t="s">
        <v>112</v>
      </c>
      <c r="H4" s="93"/>
      <c r="I4" s="93"/>
      <c r="J4" s="93"/>
      <c r="K4" s="76" t="s">
        <v>113</v>
      </c>
      <c r="L4" s="5" t="s">
        <v>46</v>
      </c>
      <c r="M4" s="93" t="s">
        <v>114</v>
      </c>
      <c r="N4" s="93"/>
      <c r="O4" s="93"/>
      <c r="P4" s="93"/>
      <c r="Q4" s="5" t="s">
        <v>3</v>
      </c>
      <c r="R4" s="5" t="s">
        <v>75</v>
      </c>
      <c r="S4" s="5" t="s">
        <v>387</v>
      </c>
    </row>
    <row r="5" spans="1:19" x14ac:dyDescent="0.25">
      <c r="A5" s="5" t="s">
        <v>77</v>
      </c>
      <c r="B5" s="5"/>
      <c r="C5" s="5"/>
      <c r="D5" s="5" t="str">
        <f>IF(ISTEXT(F6),"(NB! Velg tiltakskategori under)","")</f>
        <v>(NB! Velg tiltakskategori under)</v>
      </c>
      <c r="E5" s="5" t="s">
        <v>115</v>
      </c>
      <c r="F5" s="5" t="s">
        <v>115</v>
      </c>
      <c r="G5" s="93" t="s">
        <v>116</v>
      </c>
      <c r="H5" s="93"/>
      <c r="I5" s="93"/>
      <c r="J5" s="93"/>
      <c r="K5" s="5" t="s">
        <v>117</v>
      </c>
      <c r="L5" s="5" t="s">
        <v>115</v>
      </c>
      <c r="M5" s="77" t="s">
        <v>118</v>
      </c>
      <c r="N5" s="5" t="s">
        <v>119</v>
      </c>
      <c r="O5" s="5" t="s">
        <v>120</v>
      </c>
      <c r="P5" s="5" t="s">
        <v>121</v>
      </c>
    </row>
    <row r="6" spans="1:19" ht="60" customHeight="1" x14ac:dyDescent="0.3">
      <c r="A6" s="5" t="s">
        <v>15</v>
      </c>
      <c r="B6" s="26" t="s">
        <v>337</v>
      </c>
      <c r="C6" s="6" t="s">
        <v>232</v>
      </c>
      <c r="D6" s="6" t="s">
        <v>130</v>
      </c>
      <c r="E6" s="78" t="s">
        <v>336</v>
      </c>
      <c r="F6" s="26" t="s">
        <v>338</v>
      </c>
      <c r="G6" s="79" t="s">
        <v>339</v>
      </c>
      <c r="H6" s="79" t="s">
        <v>340</v>
      </c>
      <c r="I6" s="79" t="s">
        <v>341</v>
      </c>
      <c r="J6" s="79"/>
      <c r="K6" s="26" t="s">
        <v>192</v>
      </c>
      <c r="L6" s="26" t="s">
        <v>342</v>
      </c>
      <c r="M6" s="80" t="s">
        <v>343</v>
      </c>
      <c r="N6" s="80" t="s">
        <v>343</v>
      </c>
      <c r="O6" s="80" t="s">
        <v>343</v>
      </c>
      <c r="P6" s="28"/>
      <c r="Q6" s="89" t="s">
        <v>344</v>
      </c>
      <c r="R6" s="89" t="s">
        <v>383</v>
      </c>
      <c r="S6" s="89" t="s">
        <v>384</v>
      </c>
    </row>
    <row r="7" spans="1:19" ht="73.5" customHeight="1" x14ac:dyDescent="0.3">
      <c r="A7" s="5" t="s">
        <v>17</v>
      </c>
      <c r="B7" s="26" t="s">
        <v>345</v>
      </c>
      <c r="C7" s="6" t="s">
        <v>232</v>
      </c>
      <c r="D7" s="6" t="s">
        <v>163</v>
      </c>
      <c r="E7" s="78">
        <v>2</v>
      </c>
      <c r="F7" s="26" t="s">
        <v>233</v>
      </c>
      <c r="G7" s="79" t="s">
        <v>346</v>
      </c>
      <c r="H7" s="81" t="str">
        <f>IF(ISNUMBER(SEARCH([1]Tiltaksanalyse!$A$93,$D7)),[1]Tiltaksanalyse!D$93,IF(ISNUMBER(SEARCH([1]Tiltaksanalyse!$A$94,[1]Tiltaksanalyse!$D8)),[1]Tiltaksanalyse!D$94,IF(ISNUMBER(SEARCH([1]Tiltaksanalyse!$A$95,[1]Tiltaksanalyse!$D8)),[1]Tiltaksanalyse!D$95,IF(ISNUMBER(SEARCH([1]Tiltaksanalyse!$A$96,[1]Tiltaksanalyse!$D8)),[1]Tiltaksanalyse!D$96,IF(ISNUMBER(SEARCH([1]Tiltaksanalyse!$A$97,[1]Tiltaksanalyse!$D8)),[1]Tiltaksanalyse!D$97,IF(ISNUMBER(SEARCH([1]Tiltaksanalyse!$A$98,[1]Tiltaksanalyse!$D8)),[1]Tiltaksanalyse!D$98,IF(ISNUMBER(SEARCH([1]Tiltaksanalyse!$A$99,[1]Tiltaksanalyse!$D8)),[1]Tiltaksanalyse!D$99,IF(ISNUMBER(SEARCH([1]Tiltaksanalyse!$A$100,[1]Tiltaksanalyse!$D8)),[1]Tiltaksanalyse!D$100,IF(ISNUMBER(SEARCH([1]Tiltaksanalyse!$A$101,[1]Tiltaksanalyse!$D8)),[1]Tiltaksanalyse!D$101,IF(ISNUMBER(SEARCH([1]Tiltaksanalyse!$A$102,[1]Tiltaksanalyse!$D8)),[1]Tiltaksanalyse!D$102,IF(ISNUMBER(SEARCH([1]Tiltaksanalyse!$A$103,[1]Tiltaksanalyse!$D8)),[1]Tiltaksanalyse!D$103,IF(ISNUMBER(SEARCH([1]Tiltaksanalyse!$A$104,[1]Tiltaksanalyse!$D8)),[1]Tiltaksanalyse!D$104,IF(ISNUMBER(SEARCH([1]Tiltaksanalyse!$A$105,[1]Tiltaksanalyse!$D8)),[1]Tiltaksanalyse!D$105,IF(ISNUMBER(SEARCH([1]Tiltaksanalyse!$A$106,[1]Tiltaksanalyse!$D8)),[1]Tiltaksanalyse!D$106,IF(ISNUMBER(SEARCH([1]Tiltaksanalyse!$A$108,[1]Tiltaksanalyse!$D8)),[1]Tiltaksanalyse!D$107,"")))))))))))))))</f>
        <v/>
      </c>
      <c r="I7" s="79" t="s">
        <v>341</v>
      </c>
      <c r="J7" s="81" t="str">
        <f>IF(ISNUMBER(SEARCH([1]Tiltaksanalyse!$A$93,$D7)),[1]Tiltaksanalyse!F$93,IF(ISNUMBER(SEARCH([1]Tiltaksanalyse!$A$94,[1]Tiltaksanalyse!$D8)),[1]Tiltaksanalyse!F$94,IF(ISNUMBER(SEARCH([1]Tiltaksanalyse!$A$95,[1]Tiltaksanalyse!$D8)),[1]Tiltaksanalyse!F$95,IF(ISNUMBER(SEARCH([1]Tiltaksanalyse!$A$96,[1]Tiltaksanalyse!$D8)),[1]Tiltaksanalyse!F$96,IF(ISNUMBER(SEARCH([1]Tiltaksanalyse!$A$97,[1]Tiltaksanalyse!$D8)),[1]Tiltaksanalyse!F$97,IF(ISNUMBER(SEARCH([1]Tiltaksanalyse!$A$98,[1]Tiltaksanalyse!$D8)),[1]Tiltaksanalyse!F$98,IF(ISNUMBER(SEARCH([1]Tiltaksanalyse!$A$99,[1]Tiltaksanalyse!$D8)),[1]Tiltaksanalyse!F$99,IF(ISNUMBER(SEARCH([1]Tiltaksanalyse!$A$100,[1]Tiltaksanalyse!$D8)),[1]Tiltaksanalyse!F$100,IF(ISNUMBER(SEARCH([1]Tiltaksanalyse!$A$101,[1]Tiltaksanalyse!$D8)),[1]Tiltaksanalyse!F$101,IF(ISNUMBER(SEARCH([1]Tiltaksanalyse!$A$102,[1]Tiltaksanalyse!$D8)),[1]Tiltaksanalyse!F$102,IF(ISNUMBER(SEARCH([1]Tiltaksanalyse!$A$103,[1]Tiltaksanalyse!$D8)),[1]Tiltaksanalyse!F$103,IF(ISNUMBER(SEARCH([1]Tiltaksanalyse!$A$104,[1]Tiltaksanalyse!$D8)),[1]Tiltaksanalyse!F$104,IF(ISNUMBER(SEARCH([1]Tiltaksanalyse!$A$105,[1]Tiltaksanalyse!$D8)),[1]Tiltaksanalyse!F$105,IF(ISNUMBER(SEARCH([1]Tiltaksanalyse!$A$106,[1]Tiltaksanalyse!$D8)),[1]Tiltaksanalyse!F$106,IF(ISNUMBER(SEARCH([1]Tiltaksanalyse!$A$108,[1]Tiltaksanalyse!$D8)),[1]Tiltaksanalyse!F$107,"")))))))))))))))</f>
        <v/>
      </c>
      <c r="K7" s="26" t="s">
        <v>192</v>
      </c>
      <c r="L7" s="6"/>
      <c r="M7" s="80" t="s">
        <v>343</v>
      </c>
      <c r="N7" s="80" t="s">
        <v>343</v>
      </c>
      <c r="O7" s="80" t="s">
        <v>343</v>
      </c>
      <c r="P7" s="28"/>
      <c r="Q7" s="89" t="s">
        <v>347</v>
      </c>
      <c r="R7" s="89" t="s">
        <v>385</v>
      </c>
      <c r="S7" s="89"/>
    </row>
    <row r="8" spans="1:19" ht="129" customHeight="1" x14ac:dyDescent="0.3">
      <c r="A8" s="5" t="s">
        <v>122</v>
      </c>
      <c r="B8" s="6" t="s">
        <v>349</v>
      </c>
      <c r="C8" s="6"/>
      <c r="D8" s="6" t="s">
        <v>188</v>
      </c>
      <c r="E8" s="78" t="s">
        <v>348</v>
      </c>
      <c r="F8" s="26" t="s">
        <v>350</v>
      </c>
      <c r="G8" s="79" t="s">
        <v>346</v>
      </c>
      <c r="H8" s="79" t="s">
        <v>351</v>
      </c>
      <c r="I8" s="88" t="s">
        <v>364</v>
      </c>
      <c r="J8" s="81" t="str">
        <f>IF(ISNUMBER(SEARCH([1]Tiltaksanalyse!$A$93,$D8)),[1]Tiltaksanalyse!F$93,IF(ISNUMBER(SEARCH([1]Tiltaksanalyse!$A$94,[1]Tiltaksanalyse!$D9)),[1]Tiltaksanalyse!F$94,IF(ISNUMBER(SEARCH([1]Tiltaksanalyse!$A$95,[1]Tiltaksanalyse!$D9)),[1]Tiltaksanalyse!F$95,IF(ISNUMBER(SEARCH([1]Tiltaksanalyse!$A$96,[1]Tiltaksanalyse!$D9)),[1]Tiltaksanalyse!F$96,IF(ISNUMBER(SEARCH([1]Tiltaksanalyse!$A$97,[1]Tiltaksanalyse!$D9)),[1]Tiltaksanalyse!F$97,IF(ISNUMBER(SEARCH([1]Tiltaksanalyse!$A$98,[1]Tiltaksanalyse!$D9)),[1]Tiltaksanalyse!F$98,IF(ISNUMBER(SEARCH([1]Tiltaksanalyse!$A$99,[1]Tiltaksanalyse!$D9)),[1]Tiltaksanalyse!F$99,IF(ISNUMBER(SEARCH([1]Tiltaksanalyse!$A$100,[1]Tiltaksanalyse!$D9)),[1]Tiltaksanalyse!F$100,IF(ISNUMBER(SEARCH([1]Tiltaksanalyse!$A$101,[1]Tiltaksanalyse!$D9)),[1]Tiltaksanalyse!F$101,IF(ISNUMBER(SEARCH([1]Tiltaksanalyse!$A$102,[1]Tiltaksanalyse!$D9)),[1]Tiltaksanalyse!F$102,IF(ISNUMBER(SEARCH([1]Tiltaksanalyse!$A$103,[1]Tiltaksanalyse!$D9)),[1]Tiltaksanalyse!F$103,IF(ISNUMBER(SEARCH([1]Tiltaksanalyse!$A$104,[1]Tiltaksanalyse!$D9)),[1]Tiltaksanalyse!F$104,IF(ISNUMBER(SEARCH([1]Tiltaksanalyse!$A$105,[1]Tiltaksanalyse!$D9)),[1]Tiltaksanalyse!F$105,IF(ISNUMBER(SEARCH([1]Tiltaksanalyse!$A$106,[1]Tiltaksanalyse!$D9)),[1]Tiltaksanalyse!F$106,IF(ISNUMBER(SEARCH([1]Tiltaksanalyse!$A$108,[1]Tiltaksanalyse!$D9)),[1]Tiltaksanalyse!F$107,"")))))))))))))))</f>
        <v/>
      </c>
      <c r="K8" s="26" t="s">
        <v>194</v>
      </c>
      <c r="L8" s="28"/>
      <c r="M8" s="80" t="s">
        <v>343</v>
      </c>
      <c r="N8" s="80" t="s">
        <v>343</v>
      </c>
      <c r="O8" s="80" t="s">
        <v>343</v>
      </c>
      <c r="P8" s="28"/>
      <c r="Q8" s="89" t="s">
        <v>352</v>
      </c>
      <c r="R8" s="90">
        <v>340000</v>
      </c>
      <c r="S8" s="89" t="s">
        <v>386</v>
      </c>
    </row>
    <row r="9" spans="1:19" ht="60" customHeight="1" x14ac:dyDescent="0.25">
      <c r="G9" s="4" t="str">
        <f>IF(ISNUMBER(SEARCH([1]Tiltaksanalyse!$A$93,$D9)),[1]Tiltaksanalyse!C$93,IF(ISNUMBER(SEARCH([1]Tiltaksanalyse!$A$94,[1]Tiltaksanalyse!$D10)),[1]Tiltaksanalyse!C$94,IF(ISNUMBER(SEARCH([1]Tiltaksanalyse!$A$95,[1]Tiltaksanalyse!$D10)),[1]Tiltaksanalyse!C$95,IF(ISNUMBER(SEARCH([1]Tiltaksanalyse!$A$96,[1]Tiltaksanalyse!$D10)),[1]Tiltaksanalyse!C$96,IF(ISNUMBER(SEARCH([1]Tiltaksanalyse!$A$97,[1]Tiltaksanalyse!$D10)),[1]Tiltaksanalyse!C$97,IF(ISNUMBER(SEARCH([1]Tiltaksanalyse!$A$98,[1]Tiltaksanalyse!$D10)),[1]Tiltaksanalyse!C$98,IF(ISNUMBER(SEARCH([1]Tiltaksanalyse!$A$99,[1]Tiltaksanalyse!$D10)),[1]Tiltaksanalyse!C$99,IF(ISNUMBER(SEARCH([1]Tiltaksanalyse!$A$100,[1]Tiltaksanalyse!$D10)),[1]Tiltaksanalyse!C$100,IF(ISNUMBER(SEARCH([1]Tiltaksanalyse!$A$101,[1]Tiltaksanalyse!$D10)),[1]Tiltaksanalyse!C$101,IF(ISNUMBER(SEARCH([1]Tiltaksanalyse!$A$102,[1]Tiltaksanalyse!$D10)),[1]Tiltaksanalyse!C$102,IF(ISNUMBER(SEARCH([1]Tiltaksanalyse!$A$103,[1]Tiltaksanalyse!$D10)),[1]Tiltaksanalyse!C$103,IF(ISNUMBER(SEARCH([1]Tiltaksanalyse!$A$104,[1]Tiltaksanalyse!$D10)),[1]Tiltaksanalyse!C$104,IF(ISNUMBER(SEARCH([1]Tiltaksanalyse!$A$105,[1]Tiltaksanalyse!$D10)),[1]Tiltaksanalyse!C$105,IF(ISNUMBER(SEARCH([1]Tiltaksanalyse!$A$106,[1]Tiltaksanalyse!$D10)),[1]Tiltaksanalyse!C$106,IF(ISNUMBER(SEARCH([1]Tiltaksanalyse!$A$108,[1]Tiltaksanalyse!$D10)),[1]Tiltaksanalyse!C$107,"")))))))))))))))</f>
        <v/>
      </c>
      <c r="H9" s="4" t="str">
        <f>IF(ISNUMBER(SEARCH([1]Tiltaksanalyse!$A$93,$D9)),[1]Tiltaksanalyse!D$93,IF(ISNUMBER(SEARCH([1]Tiltaksanalyse!$A$94,[1]Tiltaksanalyse!$D10)),[1]Tiltaksanalyse!D$94,IF(ISNUMBER(SEARCH([1]Tiltaksanalyse!$A$95,[1]Tiltaksanalyse!$D10)),[1]Tiltaksanalyse!D$95,IF(ISNUMBER(SEARCH([1]Tiltaksanalyse!$A$96,[1]Tiltaksanalyse!$D10)),[1]Tiltaksanalyse!D$96,IF(ISNUMBER(SEARCH([1]Tiltaksanalyse!$A$97,[1]Tiltaksanalyse!$D10)),[1]Tiltaksanalyse!D$97,IF(ISNUMBER(SEARCH([1]Tiltaksanalyse!$A$98,[1]Tiltaksanalyse!$D10)),[1]Tiltaksanalyse!D$98,IF(ISNUMBER(SEARCH([1]Tiltaksanalyse!$A$99,[1]Tiltaksanalyse!$D10)),[1]Tiltaksanalyse!D$99,IF(ISNUMBER(SEARCH([1]Tiltaksanalyse!$A$100,[1]Tiltaksanalyse!$D10)),[1]Tiltaksanalyse!D$100,IF(ISNUMBER(SEARCH([1]Tiltaksanalyse!$A$101,[1]Tiltaksanalyse!$D10)),[1]Tiltaksanalyse!D$101,IF(ISNUMBER(SEARCH([1]Tiltaksanalyse!$A$102,[1]Tiltaksanalyse!$D10)),[1]Tiltaksanalyse!D$102,IF(ISNUMBER(SEARCH([1]Tiltaksanalyse!$A$103,[1]Tiltaksanalyse!$D10)),[1]Tiltaksanalyse!D$103,IF(ISNUMBER(SEARCH([1]Tiltaksanalyse!$A$104,[1]Tiltaksanalyse!$D10)),[1]Tiltaksanalyse!D$104,IF(ISNUMBER(SEARCH([1]Tiltaksanalyse!$A$105,[1]Tiltaksanalyse!$D10)),[1]Tiltaksanalyse!D$105,IF(ISNUMBER(SEARCH([1]Tiltaksanalyse!$A$106,[1]Tiltaksanalyse!$D10)),[1]Tiltaksanalyse!D$106,IF(ISNUMBER(SEARCH([1]Tiltaksanalyse!$A$108,[1]Tiltaksanalyse!$D10)),[1]Tiltaksanalyse!D$107,"")))))))))))))))</f>
        <v/>
      </c>
      <c r="I9" s="4" t="str">
        <f>IF(ISNUMBER(SEARCH([1]Tiltaksanalyse!$A$93,$D9)),[1]Tiltaksanalyse!E$93,IF(ISNUMBER(SEARCH([1]Tiltaksanalyse!$A$94,[1]Tiltaksanalyse!$D10)),[1]Tiltaksanalyse!E$94,IF(ISNUMBER(SEARCH([1]Tiltaksanalyse!$A$95,[1]Tiltaksanalyse!$D10)),[1]Tiltaksanalyse!E$95,IF(ISNUMBER(SEARCH([1]Tiltaksanalyse!$A$96,[1]Tiltaksanalyse!$D10)),[1]Tiltaksanalyse!E$96,IF(ISNUMBER(SEARCH([1]Tiltaksanalyse!$A$97,[1]Tiltaksanalyse!$D10)),[1]Tiltaksanalyse!E$97,IF(ISNUMBER(SEARCH([1]Tiltaksanalyse!$A$98,[1]Tiltaksanalyse!$D10)),[1]Tiltaksanalyse!E$98,IF(ISNUMBER(SEARCH([1]Tiltaksanalyse!$A$99,[1]Tiltaksanalyse!$D10)),[1]Tiltaksanalyse!E$99,IF(ISNUMBER(SEARCH([1]Tiltaksanalyse!$A$100,[1]Tiltaksanalyse!$D10)),[1]Tiltaksanalyse!E$100,IF(ISNUMBER(SEARCH([1]Tiltaksanalyse!$A$101,[1]Tiltaksanalyse!$D10)),[1]Tiltaksanalyse!E$101,IF(ISNUMBER(SEARCH([1]Tiltaksanalyse!$A$102,[1]Tiltaksanalyse!$D10)),[1]Tiltaksanalyse!E$102,IF(ISNUMBER(SEARCH([1]Tiltaksanalyse!$A$103,[1]Tiltaksanalyse!$D10)),[1]Tiltaksanalyse!E$103,IF(ISNUMBER(SEARCH([1]Tiltaksanalyse!$A$104,[1]Tiltaksanalyse!$D10)),[1]Tiltaksanalyse!E$104,IF(ISNUMBER(SEARCH([1]Tiltaksanalyse!$A$105,[1]Tiltaksanalyse!$D10)),[1]Tiltaksanalyse!E$105,IF(ISNUMBER(SEARCH([1]Tiltaksanalyse!$A$106,[1]Tiltaksanalyse!$D10)),[1]Tiltaksanalyse!E$106,IF(ISNUMBER(SEARCH([1]Tiltaksanalyse!$A$108,[1]Tiltaksanalyse!$D10)),[1]Tiltaksanalyse!E$107,"")))))))))))))))</f>
        <v/>
      </c>
      <c r="J9" s="4" t="str">
        <f>IF(ISNUMBER(SEARCH([1]Tiltaksanalyse!$A$93,$D9)),[1]Tiltaksanalyse!F$93,IF(ISNUMBER(SEARCH([1]Tiltaksanalyse!$A$94,[1]Tiltaksanalyse!$D10)),[1]Tiltaksanalyse!F$94,IF(ISNUMBER(SEARCH([1]Tiltaksanalyse!$A$95,[1]Tiltaksanalyse!$D10)),[1]Tiltaksanalyse!F$95,IF(ISNUMBER(SEARCH([1]Tiltaksanalyse!$A$96,[1]Tiltaksanalyse!$D10)),[1]Tiltaksanalyse!F$96,IF(ISNUMBER(SEARCH([1]Tiltaksanalyse!$A$97,[1]Tiltaksanalyse!$D10)),[1]Tiltaksanalyse!F$97,IF(ISNUMBER(SEARCH([1]Tiltaksanalyse!$A$98,[1]Tiltaksanalyse!$D10)),[1]Tiltaksanalyse!F$98,IF(ISNUMBER(SEARCH([1]Tiltaksanalyse!$A$99,[1]Tiltaksanalyse!$D10)),[1]Tiltaksanalyse!F$99,IF(ISNUMBER(SEARCH([1]Tiltaksanalyse!$A$100,[1]Tiltaksanalyse!$D10)),[1]Tiltaksanalyse!F$100,IF(ISNUMBER(SEARCH([1]Tiltaksanalyse!$A$101,[1]Tiltaksanalyse!$D10)),[1]Tiltaksanalyse!F$101,IF(ISNUMBER(SEARCH([1]Tiltaksanalyse!$A$102,[1]Tiltaksanalyse!$D10)),[1]Tiltaksanalyse!F$102,IF(ISNUMBER(SEARCH([1]Tiltaksanalyse!$A$103,[1]Tiltaksanalyse!$D10)),[1]Tiltaksanalyse!F$103,IF(ISNUMBER(SEARCH([1]Tiltaksanalyse!$A$104,[1]Tiltaksanalyse!$D10)),[1]Tiltaksanalyse!F$104,IF(ISNUMBER(SEARCH([1]Tiltaksanalyse!$A$105,[1]Tiltaksanalyse!$D10)),[1]Tiltaksanalyse!F$105,IF(ISNUMBER(SEARCH([1]Tiltaksanalyse!$A$106,[1]Tiltaksanalyse!$D10)),[1]Tiltaksanalyse!F$106,IF(ISNUMBER(SEARCH([1]Tiltaksanalyse!$A$108,[1]Tiltaksanalyse!$D10)),[1]Tiltaksanalyse!F$107,"")))))))))))))))</f>
        <v/>
      </c>
    </row>
    <row r="10" spans="1:19" x14ac:dyDescent="0.25">
      <c r="A10" s="5"/>
    </row>
    <row r="11" spans="1:19" x14ac:dyDescent="0.25">
      <c r="A11" s="5" t="s">
        <v>76</v>
      </c>
    </row>
    <row r="12" spans="1:19" x14ac:dyDescent="0.25">
      <c r="A12" s="5" t="s">
        <v>78</v>
      </c>
      <c r="B12" s="6" t="s">
        <v>353</v>
      </c>
      <c r="C12" s="6"/>
      <c r="D12" s="6"/>
      <c r="E12" s="6"/>
      <c r="F12" s="6"/>
      <c r="G12" s="82"/>
      <c r="H12" s="82"/>
      <c r="I12" s="82"/>
      <c r="J12" s="82"/>
      <c r="K12" s="82"/>
      <c r="L12" s="28"/>
      <c r="M12" s="28"/>
      <c r="N12" s="28"/>
      <c r="O12" s="28"/>
      <c r="P12" s="28"/>
      <c r="Q12" s="28"/>
      <c r="R12" s="82"/>
    </row>
    <row r="13" spans="1:19" x14ac:dyDescent="0.25">
      <c r="A13" s="5" t="s">
        <v>79</v>
      </c>
      <c r="B13" s="6"/>
      <c r="C13" s="6"/>
      <c r="D13" s="6"/>
      <c r="E13" s="6"/>
      <c r="F13" s="6"/>
      <c r="G13" s="82"/>
      <c r="H13" s="82"/>
      <c r="I13" s="82"/>
      <c r="J13" s="82"/>
      <c r="K13" s="82"/>
      <c r="L13" s="28"/>
      <c r="M13" s="28"/>
      <c r="N13" s="28"/>
      <c r="O13" s="28"/>
      <c r="P13" s="28"/>
      <c r="Q13" s="28"/>
      <c r="R13" s="82"/>
    </row>
    <row r="14" spans="1:19" x14ac:dyDescent="0.25">
      <c r="A14" s="5" t="s">
        <v>80</v>
      </c>
      <c r="B14" s="6"/>
      <c r="C14" s="6"/>
      <c r="D14" s="6"/>
      <c r="E14" s="6"/>
      <c r="F14" s="6"/>
      <c r="G14" s="82"/>
      <c r="H14" s="82"/>
      <c r="I14" s="82"/>
      <c r="J14" s="82"/>
      <c r="K14" s="82"/>
      <c r="L14" s="28"/>
      <c r="M14" s="28"/>
      <c r="N14" s="28"/>
      <c r="O14" s="28"/>
      <c r="P14" s="28"/>
      <c r="Q14" s="28"/>
      <c r="R14" s="82"/>
    </row>
    <row r="15" spans="1:19" x14ac:dyDescent="0.25">
      <c r="A15" s="5"/>
    </row>
    <row r="16" spans="1:19" x14ac:dyDescent="0.25">
      <c r="A16" s="5"/>
      <c r="F16" s="25" t="s">
        <v>197</v>
      </c>
    </row>
    <row r="17" spans="1:10" x14ac:dyDescent="0.25">
      <c r="A17" s="5" t="s">
        <v>81</v>
      </c>
      <c r="B17" s="5" t="s">
        <v>6</v>
      </c>
      <c r="C17" s="5"/>
      <c r="D17" s="5"/>
      <c r="E17" s="5"/>
      <c r="F17" s="5" t="s">
        <v>12</v>
      </c>
      <c r="G17" s="5"/>
      <c r="J17" s="76" t="s">
        <v>85</v>
      </c>
    </row>
    <row r="18" spans="1:10" ht="15" customHeight="1" x14ac:dyDescent="0.25">
      <c r="A18" s="5"/>
      <c r="B18" s="5" t="s">
        <v>9</v>
      </c>
      <c r="C18" s="5" t="s">
        <v>10</v>
      </c>
      <c r="D18" s="5"/>
      <c r="E18" s="5" t="s">
        <v>11</v>
      </c>
      <c r="F18" s="5" t="s">
        <v>9</v>
      </c>
      <c r="G18" s="5" t="s">
        <v>10</v>
      </c>
      <c r="H18" s="5" t="s">
        <v>11</v>
      </c>
      <c r="I18" s="5"/>
    </row>
    <row r="19" spans="1:10" ht="15" customHeight="1" x14ac:dyDescent="0.25">
      <c r="A19" s="5" t="s">
        <v>77</v>
      </c>
      <c r="B19" s="5"/>
      <c r="C19" s="5"/>
      <c r="D19" s="5"/>
      <c r="E19" s="5"/>
      <c r="F19" s="5"/>
      <c r="G19" s="5"/>
      <c r="H19" s="5"/>
      <c r="I19" s="5"/>
      <c r="J19" s="5"/>
    </row>
    <row r="20" spans="1:10" ht="15" customHeight="1" x14ac:dyDescent="0.25">
      <c r="A20" s="5" t="s">
        <v>15</v>
      </c>
      <c r="B20" s="28"/>
      <c r="C20" s="28"/>
      <c r="D20" s="28"/>
      <c r="E20" s="28"/>
      <c r="F20" s="28"/>
      <c r="G20" s="28"/>
      <c r="H20" s="28"/>
      <c r="I20" s="28"/>
      <c r="J20" s="6" t="s">
        <v>354</v>
      </c>
    </row>
    <row r="21" spans="1:10" ht="15" customHeight="1" x14ac:dyDescent="0.25">
      <c r="A21" s="5" t="s">
        <v>17</v>
      </c>
      <c r="B21" s="28"/>
      <c r="C21" s="28"/>
      <c r="D21" s="28"/>
      <c r="E21" s="28"/>
      <c r="F21" s="28"/>
      <c r="G21" s="28"/>
      <c r="H21" s="28"/>
      <c r="I21" s="28"/>
      <c r="J21" s="6" t="s">
        <v>354</v>
      </c>
    </row>
    <row r="22" spans="1:10" ht="15" customHeight="1" x14ac:dyDescent="0.25">
      <c r="A22" s="5" t="s">
        <v>122</v>
      </c>
      <c r="B22" s="6"/>
      <c r="C22" s="6"/>
      <c r="D22" s="6"/>
      <c r="E22" s="6"/>
      <c r="F22" s="6"/>
      <c r="G22" s="6"/>
      <c r="H22" s="6"/>
      <c r="I22" s="6"/>
      <c r="J22" s="6" t="s">
        <v>354</v>
      </c>
    </row>
    <row r="23" spans="1:10" ht="15" customHeight="1" x14ac:dyDescent="0.25">
      <c r="A23" s="5"/>
    </row>
    <row r="24" spans="1:10" ht="15" customHeight="1" x14ac:dyDescent="0.25">
      <c r="A24" s="5"/>
    </row>
    <row r="27" spans="1:10" x14ac:dyDescent="0.25">
      <c r="F27" s="25" t="s">
        <v>196</v>
      </c>
    </row>
    <row r="28" spans="1:10" x14ac:dyDescent="0.25">
      <c r="A28" s="76"/>
      <c r="B28" s="76" t="s">
        <v>4</v>
      </c>
      <c r="C28" s="76"/>
      <c r="D28" s="76"/>
      <c r="E28" s="76"/>
      <c r="F28" s="76" t="s">
        <v>12</v>
      </c>
      <c r="G28" s="76" t="s">
        <v>5</v>
      </c>
      <c r="H28" s="76" t="s">
        <v>99</v>
      </c>
      <c r="I28" s="76" t="s">
        <v>55</v>
      </c>
    </row>
    <row r="29" spans="1:10" ht="30" x14ac:dyDescent="0.25">
      <c r="A29" s="5" t="s">
        <v>13</v>
      </c>
      <c r="B29" s="6">
        <v>1</v>
      </c>
      <c r="C29" s="6">
        <v>3</v>
      </c>
      <c r="D29" s="6"/>
      <c r="E29" s="6"/>
      <c r="F29" s="6" t="s">
        <v>357</v>
      </c>
      <c r="G29" s="89" t="s">
        <v>390</v>
      </c>
      <c r="H29" s="91" t="s">
        <v>384</v>
      </c>
      <c r="I29" s="89" t="s">
        <v>355</v>
      </c>
    </row>
    <row r="30" spans="1:10" ht="138" customHeight="1" x14ac:dyDescent="0.25">
      <c r="A30" s="5" t="s">
        <v>14</v>
      </c>
      <c r="B30" s="6">
        <v>1</v>
      </c>
      <c r="C30" s="6">
        <v>2</v>
      </c>
      <c r="D30" s="6">
        <v>3</v>
      </c>
      <c r="E30" s="6"/>
      <c r="F30" s="6" t="s">
        <v>357</v>
      </c>
      <c r="G30" s="89" t="s">
        <v>391</v>
      </c>
      <c r="H30" s="91" t="s">
        <v>384</v>
      </c>
      <c r="I30" s="89" t="s">
        <v>356</v>
      </c>
    </row>
    <row r="31" spans="1:10" x14ac:dyDescent="0.25">
      <c r="A31" s="5" t="s">
        <v>16</v>
      </c>
      <c r="B31" s="6"/>
      <c r="C31" s="6"/>
      <c r="D31" s="6"/>
      <c r="E31" s="6"/>
      <c r="F31" s="6"/>
      <c r="G31" s="6"/>
      <c r="H31" s="6"/>
      <c r="I31" s="6"/>
    </row>
    <row r="32" spans="1:10" x14ac:dyDescent="0.25">
      <c r="A32" s="5" t="s">
        <v>18</v>
      </c>
      <c r="B32" s="6"/>
      <c r="C32" s="6"/>
      <c r="D32" s="6"/>
      <c r="E32" s="6"/>
      <c r="F32" s="6"/>
      <c r="G32" s="6"/>
      <c r="H32" s="6"/>
      <c r="I32" s="6"/>
    </row>
    <row r="34" spans="1:7" x14ac:dyDescent="0.25">
      <c r="A34" s="5"/>
    </row>
    <row r="35" spans="1:7" x14ac:dyDescent="0.25">
      <c r="A35" s="5"/>
      <c r="F35" s="25"/>
    </row>
    <row r="36" spans="1:7" x14ac:dyDescent="0.25">
      <c r="A36" s="5"/>
      <c r="F36" s="25"/>
    </row>
    <row r="37" spans="1:7" x14ac:dyDescent="0.25">
      <c r="A37" s="5"/>
      <c r="F37" s="25" t="s">
        <v>96</v>
      </c>
    </row>
    <row r="38" spans="1:7" x14ac:dyDescent="0.25">
      <c r="A38" s="5" t="s">
        <v>91</v>
      </c>
      <c r="F38" s="25" t="s">
        <v>97</v>
      </c>
    </row>
    <row r="39" spans="1:7" x14ac:dyDescent="0.25">
      <c r="A39" s="5" t="s">
        <v>98</v>
      </c>
      <c r="B39" s="5" t="s">
        <v>92</v>
      </c>
      <c r="C39" s="5" t="s">
        <v>93</v>
      </c>
      <c r="D39" s="5"/>
      <c r="E39" s="5" t="s">
        <v>94</v>
      </c>
      <c r="F39" s="5" t="s">
        <v>95</v>
      </c>
      <c r="G39" s="5" t="s">
        <v>3</v>
      </c>
    </row>
    <row r="40" spans="1:7" x14ac:dyDescent="0.25">
      <c r="A40" s="5" t="s">
        <v>100</v>
      </c>
      <c r="B40" s="6"/>
      <c r="C40" s="6"/>
      <c r="D40" s="6"/>
      <c r="E40" s="6"/>
      <c r="F40" s="6"/>
      <c r="G40" s="6"/>
    </row>
    <row r="41" spans="1:7" x14ac:dyDescent="0.25">
      <c r="A41" s="5" t="s">
        <v>101</v>
      </c>
      <c r="B41" s="6"/>
      <c r="C41" s="6"/>
      <c r="D41" s="6"/>
      <c r="E41" s="6"/>
      <c r="F41" s="6"/>
      <c r="G41" s="6"/>
    </row>
    <row r="48" spans="1:7" x14ac:dyDescent="0.25">
      <c r="A48" s="5" t="s">
        <v>88</v>
      </c>
    </row>
    <row r="49" spans="1:2" x14ac:dyDescent="0.25">
      <c r="A49" s="5" t="s">
        <v>89</v>
      </c>
      <c r="B49" s="6" t="s">
        <v>14</v>
      </c>
    </row>
    <row r="50" spans="1:2" ht="132.75" customHeight="1" x14ac:dyDescent="0.25">
      <c r="A50" s="5" t="s">
        <v>90</v>
      </c>
      <c r="B50" s="26" t="s">
        <v>365</v>
      </c>
    </row>
    <row r="84" spans="1:8" x14ac:dyDescent="0.25">
      <c r="A84" s="83" t="s">
        <v>123</v>
      </c>
      <c r="B84" s="84"/>
      <c r="C84" s="84"/>
      <c r="D84" s="84"/>
      <c r="E84" s="84"/>
      <c r="F84" s="84"/>
    </row>
    <row r="85" spans="1:8" x14ac:dyDescent="0.25">
      <c r="A85" s="83" t="s">
        <v>124</v>
      </c>
      <c r="B85" s="83" t="s">
        <v>125</v>
      </c>
      <c r="C85" s="83" t="s">
        <v>126</v>
      </c>
      <c r="D85" s="83" t="s">
        <v>127</v>
      </c>
      <c r="E85" s="83" t="s">
        <v>128</v>
      </c>
      <c r="F85" s="83" t="s">
        <v>129</v>
      </c>
      <c r="G85" s="5"/>
      <c r="H85" s="5"/>
    </row>
    <row r="86" spans="1:8" x14ac:dyDescent="0.25">
      <c r="A86" s="84" t="s">
        <v>130</v>
      </c>
      <c r="B86" s="84" t="s">
        <v>131</v>
      </c>
      <c r="C86" s="84" t="s">
        <v>132</v>
      </c>
      <c r="D86" s="84" t="s">
        <v>133</v>
      </c>
      <c r="E86" s="84" t="s">
        <v>134</v>
      </c>
      <c r="F86" s="84" t="s">
        <v>135</v>
      </c>
    </row>
    <row r="87" spans="1:8" x14ac:dyDescent="0.25">
      <c r="A87" s="84" t="s">
        <v>136</v>
      </c>
      <c r="B87" s="84" t="s">
        <v>137</v>
      </c>
      <c r="C87" s="84" t="s">
        <v>138</v>
      </c>
      <c r="D87" s="84" t="s">
        <v>139</v>
      </c>
      <c r="E87" s="84" t="s">
        <v>140</v>
      </c>
      <c r="F87" s="84" t="s">
        <v>141</v>
      </c>
    </row>
    <row r="88" spans="1:8" x14ac:dyDescent="0.25">
      <c r="A88" s="84" t="s">
        <v>142</v>
      </c>
      <c r="B88" s="84" t="s">
        <v>143</v>
      </c>
      <c r="C88" s="84" t="s">
        <v>132</v>
      </c>
      <c r="D88" s="84" t="s">
        <v>144</v>
      </c>
      <c r="E88" s="84" t="s">
        <v>145</v>
      </c>
      <c r="F88" s="84" t="s">
        <v>146</v>
      </c>
    </row>
    <row r="89" spans="1:8" x14ac:dyDescent="0.25">
      <c r="A89" s="84" t="s">
        <v>147</v>
      </c>
      <c r="B89" s="84" t="s">
        <v>148</v>
      </c>
      <c r="C89" s="84" t="s">
        <v>132</v>
      </c>
      <c r="D89" s="84" t="s">
        <v>149</v>
      </c>
      <c r="E89" s="84" t="s">
        <v>150</v>
      </c>
      <c r="F89" s="84" t="s">
        <v>146</v>
      </c>
    </row>
    <row r="90" spans="1:8" x14ac:dyDescent="0.25">
      <c r="A90" s="84" t="s">
        <v>151</v>
      </c>
      <c r="B90" s="84" t="s">
        <v>152</v>
      </c>
      <c r="C90" s="84" t="s">
        <v>132</v>
      </c>
      <c r="D90" s="84" t="s">
        <v>153</v>
      </c>
      <c r="E90" s="84" t="s">
        <v>154</v>
      </c>
      <c r="F90" s="84" t="s">
        <v>146</v>
      </c>
    </row>
    <row r="91" spans="1:8" x14ac:dyDescent="0.25">
      <c r="A91" s="84" t="s">
        <v>155</v>
      </c>
      <c r="B91" s="84" t="s">
        <v>156</v>
      </c>
      <c r="C91" s="84" t="s">
        <v>132</v>
      </c>
      <c r="D91" s="84" t="s">
        <v>157</v>
      </c>
      <c r="E91" s="84" t="s">
        <v>158</v>
      </c>
      <c r="F91" s="84" t="s">
        <v>146</v>
      </c>
    </row>
    <row r="92" spans="1:8" x14ac:dyDescent="0.25">
      <c r="A92" s="84" t="s">
        <v>159</v>
      </c>
      <c r="B92" s="84" t="s">
        <v>160</v>
      </c>
      <c r="C92" s="84" t="s">
        <v>132</v>
      </c>
      <c r="D92" s="84" t="s">
        <v>161</v>
      </c>
      <c r="E92" s="84" t="s">
        <v>162</v>
      </c>
      <c r="F92" s="84" t="s">
        <v>141</v>
      </c>
    </row>
    <row r="93" spans="1:8" x14ac:dyDescent="0.25">
      <c r="A93" s="84" t="s">
        <v>163</v>
      </c>
      <c r="B93" s="84" t="s">
        <v>164</v>
      </c>
      <c r="C93" s="84" t="s">
        <v>165</v>
      </c>
      <c r="D93" s="84" t="s">
        <v>162</v>
      </c>
      <c r="E93" s="84" t="s">
        <v>161</v>
      </c>
      <c r="F93" s="84" t="s">
        <v>166</v>
      </c>
    </row>
    <row r="94" spans="1:8" x14ac:dyDescent="0.25">
      <c r="A94" s="84" t="s">
        <v>167</v>
      </c>
      <c r="B94" s="84" t="s">
        <v>168</v>
      </c>
      <c r="C94" s="84" t="s">
        <v>169</v>
      </c>
      <c r="D94" s="84" t="s">
        <v>162</v>
      </c>
      <c r="E94" s="84" t="s">
        <v>170</v>
      </c>
      <c r="F94" s="84" t="s">
        <v>161</v>
      </c>
    </row>
    <row r="95" spans="1:8" x14ac:dyDescent="0.25">
      <c r="A95" s="84" t="s">
        <v>171</v>
      </c>
      <c r="B95" s="84" t="s">
        <v>172</v>
      </c>
      <c r="C95" s="84" t="s">
        <v>173</v>
      </c>
      <c r="D95" s="84" t="s">
        <v>174</v>
      </c>
      <c r="E95" s="84" t="s">
        <v>141</v>
      </c>
      <c r="F95" s="84" t="s">
        <v>166</v>
      </c>
    </row>
    <row r="96" spans="1:8" x14ac:dyDescent="0.25">
      <c r="A96" s="84" t="s">
        <v>175</v>
      </c>
      <c r="B96" s="84" t="s">
        <v>176</v>
      </c>
      <c r="C96" s="84" t="s">
        <v>177</v>
      </c>
      <c r="D96" s="84" t="s">
        <v>178</v>
      </c>
      <c r="E96" s="84" t="s">
        <v>141</v>
      </c>
      <c r="F96" s="84" t="s">
        <v>166</v>
      </c>
    </row>
    <row r="97" spans="1:7" x14ac:dyDescent="0.25">
      <c r="A97" s="84" t="s">
        <v>179</v>
      </c>
      <c r="B97" s="84" t="s">
        <v>180</v>
      </c>
      <c r="C97" s="84" t="s">
        <v>181</v>
      </c>
      <c r="D97" s="84" t="s">
        <v>182</v>
      </c>
      <c r="E97" s="84" t="s">
        <v>144</v>
      </c>
      <c r="F97" s="84" t="s">
        <v>141</v>
      </c>
    </row>
    <row r="98" spans="1:7" x14ac:dyDescent="0.25">
      <c r="A98" s="84" t="s">
        <v>183</v>
      </c>
      <c r="B98" s="84" t="s">
        <v>184</v>
      </c>
      <c r="C98" s="84" t="s">
        <v>185</v>
      </c>
      <c r="D98" s="84" t="s">
        <v>186</v>
      </c>
      <c r="E98" s="84" t="s">
        <v>187</v>
      </c>
      <c r="F98" s="84" t="s">
        <v>166</v>
      </c>
    </row>
    <row r="99" spans="1:7" x14ac:dyDescent="0.25">
      <c r="A99" s="84" t="s">
        <v>188</v>
      </c>
      <c r="B99" s="84" t="s">
        <v>189</v>
      </c>
      <c r="C99" s="84" t="s">
        <v>190</v>
      </c>
      <c r="D99" s="84" t="s">
        <v>166</v>
      </c>
      <c r="E99" s="84" t="s">
        <v>166</v>
      </c>
      <c r="F99" s="84" t="s">
        <v>166</v>
      </c>
      <c r="G99" s="4" t="s">
        <v>166</v>
      </c>
    </row>
    <row r="100" spans="1:7" x14ac:dyDescent="0.25">
      <c r="A100" s="84"/>
      <c r="B100" s="84"/>
      <c r="C100" s="84"/>
      <c r="D100" s="84"/>
      <c r="E100" s="84"/>
      <c r="F100" s="84"/>
    </row>
    <row r="101" spans="1:7" x14ac:dyDescent="0.25">
      <c r="A101" s="83" t="s">
        <v>191</v>
      </c>
      <c r="B101" s="84"/>
      <c r="C101" s="84"/>
      <c r="D101" s="84"/>
      <c r="E101" s="84"/>
      <c r="F101" s="84"/>
    </row>
    <row r="102" spans="1:7" x14ac:dyDescent="0.25">
      <c r="A102" s="84" t="s">
        <v>192</v>
      </c>
      <c r="B102" s="84"/>
      <c r="C102" s="84"/>
      <c r="D102" s="84"/>
      <c r="E102" s="84"/>
      <c r="F102" s="84"/>
    </row>
    <row r="103" spans="1:7" x14ac:dyDescent="0.25">
      <c r="A103" s="84" t="s">
        <v>193</v>
      </c>
      <c r="B103" s="84"/>
      <c r="C103" s="84"/>
      <c r="D103" s="84"/>
      <c r="E103" s="84"/>
      <c r="F103" s="84"/>
    </row>
    <row r="104" spans="1:7" x14ac:dyDescent="0.25">
      <c r="A104" s="84" t="s">
        <v>194</v>
      </c>
      <c r="B104" s="84"/>
      <c r="C104" s="84"/>
      <c r="D104" s="84"/>
      <c r="E104" s="84"/>
      <c r="F104" s="84" t="s">
        <v>166</v>
      </c>
    </row>
    <row r="105" spans="1:7" x14ac:dyDescent="0.25">
      <c r="A105" s="84" t="s">
        <v>195</v>
      </c>
      <c r="B105" s="84"/>
      <c r="C105" s="84"/>
      <c r="D105" s="84"/>
      <c r="E105" s="84"/>
      <c r="F105" s="84"/>
    </row>
  </sheetData>
  <mergeCells count="3">
    <mergeCell ref="G4:J4"/>
    <mergeCell ref="M4:P4"/>
    <mergeCell ref="G5:J5"/>
  </mergeCells>
  <dataValidations count="3">
    <dataValidation type="list" allowBlank="1" showInputMessage="1" showErrorMessage="1" promptTitle="Sikkerhet i tiltaksinformasjon" sqref="K6" xr:uid="{00000000-0002-0000-0100-000000000000}">
      <formula1>$A$102:$A$105</formula1>
    </dataValidation>
    <dataValidation type="list" allowBlank="1" showInputMessage="1" showErrorMessage="1" sqref="K7:K9" xr:uid="{00000000-0002-0000-0100-000001000000}">
      <formula1>$A$102:$A$105</formula1>
    </dataValidation>
    <dataValidation type="list" allowBlank="1" showInputMessage="1" showErrorMessage="1" promptTitle="Tiltakskategori" prompt="Vennligst velg fra nedtrekkslisten" sqref="D6:D9" xr:uid="{00000000-0002-0000-0100-000002000000}">
      <formula1>$A$86:$A$99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0"/>
  <sheetViews>
    <sheetView topLeftCell="A19" workbookViewId="0">
      <selection activeCell="G61" sqref="G61"/>
    </sheetView>
  </sheetViews>
  <sheetFormatPr defaultRowHeight="15" x14ac:dyDescent="0.25"/>
  <cols>
    <col min="1" max="1" width="22.85546875" customWidth="1"/>
    <col min="5" max="5" width="12.42578125" customWidth="1"/>
    <col min="6" max="6" width="11.85546875" customWidth="1"/>
    <col min="7" max="7" width="12.42578125" customWidth="1"/>
    <col min="8" max="8" width="18" customWidth="1"/>
    <col min="10" max="10" width="13.85546875" customWidth="1"/>
  </cols>
  <sheetData>
    <row r="1" spans="1:12" x14ac:dyDescent="0.25">
      <c r="A1" s="32" t="s">
        <v>286</v>
      </c>
      <c r="B1" s="32"/>
      <c r="C1" s="32"/>
      <c r="D1" s="32"/>
      <c r="E1" s="32"/>
      <c r="F1" s="32"/>
      <c r="G1" s="32"/>
      <c r="H1" s="32"/>
      <c r="I1" s="32"/>
      <c r="J1" s="32"/>
      <c r="K1" s="32"/>
      <c r="L1" s="32"/>
    </row>
    <row r="2" spans="1:12" x14ac:dyDescent="0.25">
      <c r="A2" s="32" t="s">
        <v>251</v>
      </c>
      <c r="B2" s="32"/>
      <c r="C2" s="32"/>
      <c r="D2" s="32"/>
      <c r="E2" s="32"/>
      <c r="F2" s="32"/>
      <c r="G2" s="32"/>
      <c r="H2" s="33"/>
      <c r="I2" s="33"/>
      <c r="J2" s="33"/>
      <c r="K2" s="33"/>
      <c r="L2" s="33"/>
    </row>
    <row r="3" spans="1:12" x14ac:dyDescent="0.25">
      <c r="A3" s="32" t="s">
        <v>252</v>
      </c>
      <c r="B3" s="32"/>
      <c r="C3" s="32"/>
      <c r="D3" s="32"/>
      <c r="E3" s="32"/>
      <c r="F3" s="32"/>
      <c r="G3" s="32"/>
      <c r="H3" s="33"/>
      <c r="I3" s="33"/>
      <c r="J3" s="33"/>
      <c r="K3" s="33"/>
      <c r="L3" s="33"/>
    </row>
    <row r="4" spans="1:12" x14ac:dyDescent="0.25">
      <c r="A4" s="32" t="s">
        <v>253</v>
      </c>
      <c r="B4" s="32"/>
      <c r="C4" s="32"/>
      <c r="D4" s="32"/>
      <c r="E4" s="32"/>
      <c r="F4" s="32"/>
      <c r="G4" s="32"/>
      <c r="H4" s="33"/>
      <c r="I4" s="33"/>
      <c r="J4" s="33"/>
      <c r="K4" s="33"/>
      <c r="L4" s="33"/>
    </row>
    <row r="5" spans="1:12" x14ac:dyDescent="0.25">
      <c r="A5" s="32" t="s">
        <v>254</v>
      </c>
      <c r="B5" s="32"/>
      <c r="C5" s="32"/>
      <c r="D5" s="32"/>
      <c r="E5" s="32"/>
      <c r="F5" s="32"/>
      <c r="G5" s="32"/>
      <c r="H5" s="33"/>
      <c r="I5" s="33"/>
      <c r="J5" s="33"/>
      <c r="K5" s="33"/>
      <c r="L5" s="33"/>
    </row>
    <row r="6" spans="1:12" x14ac:dyDescent="0.25">
      <c r="A6" s="32" t="s">
        <v>255</v>
      </c>
      <c r="B6" s="32"/>
      <c r="C6" s="32"/>
      <c r="D6" s="32"/>
      <c r="E6" s="32"/>
      <c r="F6" s="32"/>
      <c r="G6" s="32"/>
      <c r="H6" s="32"/>
      <c r="I6" s="32"/>
      <c r="J6" s="32"/>
      <c r="K6" s="32"/>
      <c r="L6" s="32"/>
    </row>
    <row r="7" spans="1:12" ht="15.75" thickBot="1" x14ac:dyDescent="0.3"/>
    <row r="8" spans="1:12" ht="15.75" thickBot="1" x14ac:dyDescent="0.3">
      <c r="A8" s="34"/>
      <c r="B8" s="94" t="s">
        <v>256</v>
      </c>
      <c r="C8" s="95"/>
      <c r="D8" s="95"/>
      <c r="E8" s="96"/>
      <c r="F8" s="97" t="s">
        <v>257</v>
      </c>
      <c r="G8" s="99" t="s">
        <v>258</v>
      </c>
      <c r="H8" s="101" t="s">
        <v>259</v>
      </c>
    </row>
    <row r="9" spans="1:12" ht="45.75" thickBot="1" x14ac:dyDescent="0.3">
      <c r="A9" s="35" t="s">
        <v>260</v>
      </c>
      <c r="B9" s="36" t="s">
        <v>261</v>
      </c>
      <c r="C9" s="37" t="s">
        <v>262</v>
      </c>
      <c r="D9" s="37" t="s">
        <v>263</v>
      </c>
      <c r="E9" s="37" t="s">
        <v>264</v>
      </c>
      <c r="F9" s="98"/>
      <c r="G9" s="100"/>
      <c r="H9" s="102"/>
      <c r="I9" s="1"/>
    </row>
    <row r="10" spans="1:12" x14ac:dyDescent="0.25">
      <c r="A10" s="38" t="s">
        <v>265</v>
      </c>
      <c r="B10">
        <v>8</v>
      </c>
      <c r="C10">
        <v>10</v>
      </c>
      <c r="D10">
        <v>1</v>
      </c>
      <c r="E10">
        <f>(B10+C10+D10)</f>
        <v>19</v>
      </c>
      <c r="F10" s="39">
        <v>3</v>
      </c>
      <c r="G10" s="40">
        <f>SUM(E10:F10)</f>
        <v>22</v>
      </c>
      <c r="H10" s="41"/>
    </row>
    <row r="11" spans="1:12" x14ac:dyDescent="0.25">
      <c r="A11" s="38" t="s">
        <v>266</v>
      </c>
      <c r="B11">
        <v>1</v>
      </c>
      <c r="C11">
        <v>3</v>
      </c>
      <c r="D11">
        <v>1</v>
      </c>
      <c r="E11">
        <f t="shared" ref="E11:E27" si="0">(B11+C11+D11)</f>
        <v>5</v>
      </c>
      <c r="F11" s="40">
        <v>3</v>
      </c>
      <c r="G11" s="40">
        <f t="shared" ref="G11:G26" si="1">SUM(E11:F11)</f>
        <v>8</v>
      </c>
      <c r="H11" s="41"/>
      <c r="I11" s="3"/>
    </row>
    <row r="12" spans="1:12" ht="14.25" customHeight="1" x14ac:dyDescent="0.25">
      <c r="A12" s="38" t="s">
        <v>267</v>
      </c>
      <c r="B12">
        <v>5</v>
      </c>
      <c r="C12">
        <v>2</v>
      </c>
      <c r="D12">
        <v>1</v>
      </c>
      <c r="E12">
        <f t="shared" si="0"/>
        <v>8</v>
      </c>
      <c r="F12" s="40">
        <v>2</v>
      </c>
      <c r="G12" s="40">
        <f t="shared" si="1"/>
        <v>10</v>
      </c>
      <c r="H12" s="41"/>
    </row>
    <row r="13" spans="1:12" x14ac:dyDescent="0.25">
      <c r="A13" s="38" t="s">
        <v>268</v>
      </c>
      <c r="E13">
        <f t="shared" si="0"/>
        <v>0</v>
      </c>
      <c r="F13" s="40"/>
      <c r="G13" s="40">
        <f t="shared" si="1"/>
        <v>0</v>
      </c>
      <c r="H13" s="41"/>
    </row>
    <row r="14" spans="1:12" x14ac:dyDescent="0.25">
      <c r="A14" s="38" t="s">
        <v>269</v>
      </c>
      <c r="E14">
        <f t="shared" si="0"/>
        <v>0</v>
      </c>
      <c r="F14" s="40"/>
      <c r="G14" s="40">
        <f t="shared" si="1"/>
        <v>0</v>
      </c>
      <c r="H14" s="41"/>
    </row>
    <row r="15" spans="1:12" x14ac:dyDescent="0.25">
      <c r="A15" s="38" t="s">
        <v>270</v>
      </c>
      <c r="B15">
        <v>2</v>
      </c>
      <c r="C15">
        <v>2</v>
      </c>
      <c r="E15">
        <f t="shared" si="0"/>
        <v>4</v>
      </c>
      <c r="F15" s="40">
        <v>6</v>
      </c>
      <c r="G15" s="40">
        <f t="shared" si="1"/>
        <v>10</v>
      </c>
      <c r="H15" s="41">
        <v>1</v>
      </c>
    </row>
    <row r="16" spans="1:12" x14ac:dyDescent="0.25">
      <c r="A16" s="38" t="s">
        <v>271</v>
      </c>
      <c r="E16">
        <f t="shared" si="0"/>
        <v>0</v>
      </c>
      <c r="F16" s="40"/>
      <c r="G16" s="40">
        <f t="shared" si="1"/>
        <v>0</v>
      </c>
      <c r="H16" s="41"/>
    </row>
    <row r="17" spans="1:9" x14ac:dyDescent="0.25">
      <c r="A17" s="38" t="s">
        <v>272</v>
      </c>
      <c r="E17">
        <f t="shared" si="0"/>
        <v>0</v>
      </c>
      <c r="F17" s="40"/>
      <c r="G17" s="40">
        <f t="shared" si="1"/>
        <v>0</v>
      </c>
      <c r="H17" s="41"/>
    </row>
    <row r="18" spans="1:9" x14ac:dyDescent="0.25">
      <c r="A18" s="38" t="s">
        <v>273</v>
      </c>
      <c r="C18">
        <v>2</v>
      </c>
      <c r="E18">
        <f t="shared" si="0"/>
        <v>2</v>
      </c>
      <c r="F18" s="40"/>
      <c r="G18" s="40">
        <f t="shared" si="1"/>
        <v>2</v>
      </c>
      <c r="H18" s="41"/>
    </row>
    <row r="19" spans="1:9" x14ac:dyDescent="0.25">
      <c r="A19" s="38" t="s">
        <v>274</v>
      </c>
      <c r="B19">
        <v>1</v>
      </c>
      <c r="C19">
        <v>3</v>
      </c>
      <c r="D19">
        <v>1</v>
      </c>
      <c r="E19">
        <f t="shared" si="0"/>
        <v>5</v>
      </c>
      <c r="F19" s="40"/>
      <c r="G19" s="40">
        <f t="shared" si="1"/>
        <v>5</v>
      </c>
      <c r="H19" s="41"/>
    </row>
    <row r="20" spans="1:9" x14ac:dyDescent="0.25">
      <c r="A20" s="38" t="s">
        <v>275</v>
      </c>
      <c r="B20">
        <v>1</v>
      </c>
      <c r="D20">
        <v>1</v>
      </c>
      <c r="E20">
        <f t="shared" si="0"/>
        <v>2</v>
      </c>
      <c r="F20" s="40">
        <v>1</v>
      </c>
      <c r="G20" s="40">
        <f t="shared" si="1"/>
        <v>3</v>
      </c>
      <c r="H20" s="41"/>
    </row>
    <row r="21" spans="1:9" x14ac:dyDescent="0.25">
      <c r="A21" s="38" t="s">
        <v>276</v>
      </c>
      <c r="B21">
        <v>1</v>
      </c>
      <c r="E21">
        <f t="shared" si="0"/>
        <v>1</v>
      </c>
      <c r="F21" s="40"/>
      <c r="G21" s="40">
        <f t="shared" si="1"/>
        <v>1</v>
      </c>
      <c r="H21" s="41"/>
    </row>
    <row r="22" spans="1:9" x14ac:dyDescent="0.25">
      <c r="A22" s="38" t="s">
        <v>277</v>
      </c>
      <c r="B22">
        <v>2</v>
      </c>
      <c r="C22">
        <v>4</v>
      </c>
      <c r="E22">
        <f t="shared" si="0"/>
        <v>6</v>
      </c>
      <c r="F22" s="40">
        <v>6</v>
      </c>
      <c r="G22" s="40">
        <f t="shared" si="1"/>
        <v>12</v>
      </c>
      <c r="H22" s="41"/>
    </row>
    <row r="23" spans="1:9" x14ac:dyDescent="0.25">
      <c r="A23" s="38" t="s">
        <v>278</v>
      </c>
      <c r="E23">
        <f t="shared" si="0"/>
        <v>0</v>
      </c>
      <c r="F23" s="40"/>
      <c r="G23" s="40">
        <f t="shared" si="1"/>
        <v>0</v>
      </c>
      <c r="H23" s="41"/>
    </row>
    <row r="24" spans="1:9" x14ac:dyDescent="0.25">
      <c r="A24" s="38" t="s">
        <v>279</v>
      </c>
      <c r="E24">
        <f t="shared" si="0"/>
        <v>0</v>
      </c>
      <c r="F24" s="40"/>
      <c r="G24" s="40">
        <f t="shared" si="1"/>
        <v>0</v>
      </c>
      <c r="H24" s="41"/>
    </row>
    <row r="25" spans="1:9" x14ac:dyDescent="0.25">
      <c r="A25" s="38" t="s">
        <v>280</v>
      </c>
      <c r="B25">
        <v>2</v>
      </c>
      <c r="E25">
        <f t="shared" si="0"/>
        <v>2</v>
      </c>
      <c r="F25" s="40"/>
      <c r="G25" s="40">
        <f t="shared" si="1"/>
        <v>2</v>
      </c>
      <c r="H25" s="41"/>
    </row>
    <row r="26" spans="1:9" x14ac:dyDescent="0.25">
      <c r="A26" s="38" t="s">
        <v>281</v>
      </c>
      <c r="B26">
        <v>2</v>
      </c>
      <c r="C26">
        <v>1</v>
      </c>
      <c r="D26">
        <v>1</v>
      </c>
      <c r="E26">
        <f t="shared" si="0"/>
        <v>4</v>
      </c>
      <c r="F26" s="40">
        <v>9</v>
      </c>
      <c r="G26" s="40">
        <f t="shared" si="1"/>
        <v>13</v>
      </c>
      <c r="H26" s="41"/>
    </row>
    <row r="27" spans="1:9" ht="15.75" thickBot="1" x14ac:dyDescent="0.3">
      <c r="A27" s="38" t="s">
        <v>282</v>
      </c>
      <c r="B27">
        <v>1</v>
      </c>
      <c r="E27">
        <f t="shared" si="0"/>
        <v>1</v>
      </c>
      <c r="F27" s="40">
        <v>13</v>
      </c>
      <c r="G27" s="40">
        <f>SUM(E27:F27)</f>
        <v>14</v>
      </c>
      <c r="H27" s="41"/>
    </row>
    <row r="28" spans="1:9" ht="15.75" thickBot="1" x14ac:dyDescent="0.3">
      <c r="A28" s="42" t="s">
        <v>283</v>
      </c>
      <c r="B28" s="43">
        <f>SUM(B10:B27)</f>
        <v>26</v>
      </c>
      <c r="C28" s="44">
        <f>SUM(C10:C27)</f>
        <v>27</v>
      </c>
      <c r="D28" s="44">
        <f>SUM(D10:D27)</f>
        <v>6</v>
      </c>
      <c r="E28" s="44">
        <f>SUM(E10:E27)</f>
        <v>59</v>
      </c>
      <c r="F28" s="42">
        <f t="shared" ref="F28:H28" si="2">SUM(F10:F27)</f>
        <v>43</v>
      </c>
      <c r="G28" s="42">
        <f t="shared" si="2"/>
        <v>102</v>
      </c>
      <c r="H28" s="45">
        <f t="shared" si="2"/>
        <v>1</v>
      </c>
      <c r="I28" s="1"/>
    </row>
    <row r="32" spans="1:9" x14ac:dyDescent="0.25">
      <c r="A32" t="s">
        <v>287</v>
      </c>
    </row>
    <row r="33" spans="1:18" x14ac:dyDescent="0.25">
      <c r="A33" s="32" t="s">
        <v>251</v>
      </c>
      <c r="B33" s="32"/>
      <c r="C33" s="32"/>
      <c r="D33" s="32"/>
      <c r="E33" s="32"/>
      <c r="F33" s="32"/>
      <c r="G33" s="32"/>
      <c r="H33" s="33"/>
      <c r="I33" s="33"/>
      <c r="J33" s="33"/>
    </row>
    <row r="34" spans="1:18" x14ac:dyDescent="0.25">
      <c r="A34" s="32" t="s">
        <v>252</v>
      </c>
      <c r="B34" s="32"/>
      <c r="C34" s="32"/>
      <c r="D34" s="32"/>
      <c r="E34" s="32"/>
      <c r="F34" s="32"/>
      <c r="G34" s="32"/>
      <c r="H34" s="33"/>
      <c r="I34" s="33"/>
      <c r="J34" s="33"/>
    </row>
    <row r="35" spans="1:18" x14ac:dyDescent="0.25">
      <c r="A35" s="32" t="s">
        <v>253</v>
      </c>
      <c r="B35" s="32"/>
      <c r="C35" s="32"/>
      <c r="D35" s="32"/>
      <c r="E35" s="32"/>
      <c r="F35" s="32"/>
      <c r="G35" s="32"/>
      <c r="H35" s="33"/>
      <c r="I35" s="33"/>
      <c r="J35" s="33"/>
      <c r="K35" s="33"/>
      <c r="L35" s="33"/>
    </row>
    <row r="36" spans="1:18" x14ac:dyDescent="0.25">
      <c r="A36" s="32" t="s">
        <v>254</v>
      </c>
      <c r="B36" s="32"/>
      <c r="C36" s="32"/>
      <c r="D36" s="32"/>
      <c r="E36" s="32"/>
      <c r="F36" s="32"/>
      <c r="G36" s="32"/>
      <c r="H36" s="33"/>
      <c r="I36" s="33"/>
      <c r="J36" s="33"/>
    </row>
    <row r="37" spans="1:18" x14ac:dyDescent="0.25">
      <c r="A37" s="32" t="s">
        <v>255</v>
      </c>
      <c r="B37" s="32"/>
      <c r="C37" s="32"/>
      <c r="D37" s="32"/>
      <c r="E37" s="32"/>
      <c r="F37" s="32"/>
      <c r="G37" s="32"/>
      <c r="H37" s="32"/>
      <c r="I37" s="32"/>
      <c r="J37" s="32"/>
    </row>
    <row r="38" spans="1:18" ht="15.75" thickBot="1" x14ac:dyDescent="0.3">
      <c r="J38" s="32"/>
    </row>
    <row r="39" spans="1:18" ht="15.75" thickBot="1" x14ac:dyDescent="0.3">
      <c r="A39" s="34"/>
      <c r="B39" s="94" t="s">
        <v>256</v>
      </c>
      <c r="C39" s="95"/>
      <c r="D39" s="95"/>
      <c r="E39" s="96"/>
      <c r="F39" s="97" t="s">
        <v>257</v>
      </c>
      <c r="G39" s="99" t="s">
        <v>284</v>
      </c>
      <c r="H39" s="101" t="s">
        <v>285</v>
      </c>
    </row>
    <row r="40" spans="1:18" ht="45.75" thickBot="1" x14ac:dyDescent="0.3">
      <c r="A40" s="35" t="s">
        <v>260</v>
      </c>
      <c r="B40" s="36" t="s">
        <v>261</v>
      </c>
      <c r="C40" s="37" t="s">
        <v>262</v>
      </c>
      <c r="D40" s="37" t="s">
        <v>263</v>
      </c>
      <c r="E40" s="37" t="s">
        <v>264</v>
      </c>
      <c r="F40" s="98"/>
      <c r="G40" s="100"/>
      <c r="H40" s="102"/>
      <c r="I40" s="1"/>
      <c r="J40" s="1"/>
      <c r="K40" s="32"/>
      <c r="L40" s="32"/>
      <c r="M40" s="32"/>
      <c r="N40" s="32"/>
      <c r="P40" s="32"/>
      <c r="Q40" s="32"/>
      <c r="R40" s="32"/>
    </row>
    <row r="41" spans="1:18" x14ac:dyDescent="0.25">
      <c r="A41" s="38" t="s">
        <v>265</v>
      </c>
      <c r="B41" s="46">
        <v>112.89839670100001</v>
      </c>
      <c r="C41" s="46">
        <v>61.476398907000004</v>
      </c>
      <c r="D41" s="46">
        <v>3.780510359</v>
      </c>
      <c r="E41" s="47">
        <f>SUM(B41:D41)</f>
        <v>178.155305967</v>
      </c>
      <c r="F41" s="48">
        <v>6.5137889849999997</v>
      </c>
      <c r="G41" s="49">
        <f>SUM(E41:F41)</f>
        <v>184.66909495199999</v>
      </c>
      <c r="H41" s="50"/>
      <c r="K41" s="32"/>
    </row>
    <row r="42" spans="1:18" x14ac:dyDescent="0.25">
      <c r="A42" s="38" t="s">
        <v>266</v>
      </c>
      <c r="B42" s="46">
        <v>23.576489736999999</v>
      </c>
      <c r="C42" s="46">
        <v>12.222074118</v>
      </c>
      <c r="D42" s="46">
        <v>2.5559360870000001</v>
      </c>
      <c r="E42" s="47">
        <f t="shared" ref="E42:E58" si="3">SUM(B42:D42)</f>
        <v>38.354499941999997</v>
      </c>
      <c r="F42" s="51">
        <v>23.14232303</v>
      </c>
      <c r="G42" s="49">
        <f>SUM(E42:F42)</f>
        <v>61.496822971999997</v>
      </c>
      <c r="H42" s="49"/>
      <c r="K42" s="32"/>
    </row>
    <row r="43" spans="1:18" x14ac:dyDescent="0.25">
      <c r="A43" s="38" t="s">
        <v>267</v>
      </c>
      <c r="B43" s="46">
        <v>305.44123011300002</v>
      </c>
      <c r="C43" s="46">
        <v>15.343742119</v>
      </c>
      <c r="D43" s="46">
        <v>1.644339035</v>
      </c>
      <c r="E43" s="47">
        <f t="shared" si="3"/>
        <v>322.429311267</v>
      </c>
      <c r="F43" s="51">
        <v>2.53912988</v>
      </c>
      <c r="G43" s="49">
        <f>SUM(E43:F43)</f>
        <v>324.96844114700002</v>
      </c>
      <c r="H43" s="52"/>
      <c r="K43" s="32"/>
    </row>
    <row r="44" spans="1:18" x14ac:dyDescent="0.25">
      <c r="A44" s="38" t="s">
        <v>268</v>
      </c>
      <c r="B44" s="53"/>
      <c r="C44" s="47"/>
      <c r="D44" s="47"/>
      <c r="E44" s="47">
        <f t="shared" si="3"/>
        <v>0</v>
      </c>
      <c r="F44" s="52"/>
      <c r="G44" s="49">
        <f t="shared" ref="G44:G56" si="4">SUM(E44:F44)</f>
        <v>0</v>
      </c>
      <c r="H44" s="49"/>
      <c r="K44" s="32"/>
    </row>
    <row r="45" spans="1:18" x14ac:dyDescent="0.25">
      <c r="A45" s="38" t="s">
        <v>269</v>
      </c>
      <c r="B45" s="54"/>
      <c r="C45" s="54"/>
      <c r="D45" s="54"/>
      <c r="E45" s="47">
        <f t="shared" si="3"/>
        <v>0</v>
      </c>
      <c r="F45" s="52"/>
      <c r="G45" s="49">
        <f t="shared" si="4"/>
        <v>0</v>
      </c>
      <c r="H45" s="52"/>
      <c r="K45" s="32"/>
    </row>
    <row r="46" spans="1:18" x14ac:dyDescent="0.25">
      <c r="A46" s="38" t="s">
        <v>270</v>
      </c>
      <c r="B46" s="46">
        <v>48.894650801000004</v>
      </c>
      <c r="C46" s="46">
        <v>10.892476409</v>
      </c>
      <c r="D46" s="47"/>
      <c r="E46" s="47">
        <f t="shared" si="3"/>
        <v>59.787127210000008</v>
      </c>
      <c r="F46" s="51">
        <v>30.000946320000001</v>
      </c>
      <c r="G46" s="49">
        <f>SUM(E46:F46)</f>
        <v>89.788073530000005</v>
      </c>
      <c r="H46" s="49">
        <v>3.31</v>
      </c>
      <c r="K46" s="32"/>
    </row>
    <row r="47" spans="1:18" x14ac:dyDescent="0.25">
      <c r="A47" s="38" t="s">
        <v>271</v>
      </c>
      <c r="B47" s="53"/>
      <c r="C47" s="47"/>
      <c r="D47" s="47"/>
      <c r="E47" s="47">
        <f t="shared" si="3"/>
        <v>0</v>
      </c>
      <c r="F47" s="52"/>
      <c r="G47" s="49">
        <f t="shared" si="4"/>
        <v>0</v>
      </c>
      <c r="H47" s="49"/>
      <c r="K47" s="2"/>
      <c r="M47" s="46"/>
      <c r="N47" s="46"/>
    </row>
    <row r="48" spans="1:18" x14ac:dyDescent="0.25">
      <c r="A48" s="38" t="s">
        <v>272</v>
      </c>
      <c r="B48" s="54"/>
      <c r="C48" s="54"/>
      <c r="D48" s="54"/>
      <c r="E48" s="47">
        <f t="shared" si="3"/>
        <v>0</v>
      </c>
      <c r="F48" s="52"/>
      <c r="G48" s="49">
        <f t="shared" si="4"/>
        <v>0</v>
      </c>
      <c r="H48" s="49"/>
      <c r="K48" s="32"/>
      <c r="M48" s="46"/>
      <c r="N48" s="46"/>
    </row>
    <row r="49" spans="1:16" x14ac:dyDescent="0.25">
      <c r="A49" s="38" t="s">
        <v>273</v>
      </c>
      <c r="B49" s="54"/>
      <c r="C49" s="46">
        <v>14.050077310999999</v>
      </c>
      <c r="D49" s="47"/>
      <c r="E49" s="47">
        <f t="shared" si="3"/>
        <v>14.050077310999999</v>
      </c>
      <c r="F49" s="52"/>
      <c r="G49" s="49">
        <f t="shared" si="4"/>
        <v>14.050077310999999</v>
      </c>
      <c r="H49" s="52"/>
      <c r="K49" s="32"/>
      <c r="L49" s="32"/>
      <c r="M49" s="46"/>
      <c r="N49" s="46"/>
      <c r="O49" s="46"/>
      <c r="P49" s="46"/>
    </row>
    <row r="50" spans="1:16" x14ac:dyDescent="0.25">
      <c r="A50" s="38" t="s">
        <v>274</v>
      </c>
      <c r="B50" s="46">
        <v>5.4869370000000002</v>
      </c>
      <c r="C50" s="46">
        <v>23.295539185000003</v>
      </c>
      <c r="D50" s="46">
        <v>1.730067773</v>
      </c>
      <c r="E50" s="47">
        <f t="shared" si="3"/>
        <v>30.512543958000002</v>
      </c>
      <c r="F50" s="52"/>
      <c r="G50" s="49">
        <f t="shared" si="4"/>
        <v>30.512543958000002</v>
      </c>
      <c r="H50" s="49"/>
      <c r="K50" s="32"/>
      <c r="L50" s="32"/>
      <c r="M50" s="46"/>
      <c r="N50" s="46"/>
      <c r="O50" s="46"/>
      <c r="P50" s="46"/>
    </row>
    <row r="51" spans="1:16" x14ac:dyDescent="0.25">
      <c r="A51" s="38" t="s">
        <v>275</v>
      </c>
      <c r="B51" s="46">
        <v>32.376897894999999</v>
      </c>
      <c r="C51" s="47"/>
      <c r="D51" s="46">
        <v>1.811058974</v>
      </c>
      <c r="E51" s="47">
        <f t="shared" si="3"/>
        <v>34.187956868999997</v>
      </c>
      <c r="F51" s="51">
        <v>2.8335572E-2</v>
      </c>
      <c r="G51" s="49">
        <f>SUM(E51:F51)</f>
        <v>34.216292441</v>
      </c>
      <c r="H51" s="49"/>
      <c r="K51" s="32"/>
      <c r="L51" s="32"/>
      <c r="M51" s="46"/>
      <c r="N51" s="46"/>
      <c r="O51" s="46"/>
      <c r="P51" s="46"/>
    </row>
    <row r="52" spans="1:16" x14ac:dyDescent="0.25">
      <c r="A52" s="38" t="s">
        <v>276</v>
      </c>
      <c r="B52" s="46">
        <v>3.9418832470000003</v>
      </c>
      <c r="C52" s="47"/>
      <c r="D52" s="47"/>
      <c r="E52" s="47">
        <f t="shared" si="3"/>
        <v>3.9418832470000003</v>
      </c>
      <c r="F52" s="52"/>
      <c r="G52" s="49">
        <f t="shared" si="4"/>
        <v>3.9418832470000003</v>
      </c>
      <c r="H52" s="49"/>
      <c r="K52" s="32"/>
      <c r="L52" s="32"/>
      <c r="M52" s="46"/>
      <c r="N52" s="46"/>
      <c r="O52" s="46"/>
      <c r="P52" s="46"/>
    </row>
    <row r="53" spans="1:16" x14ac:dyDescent="0.25">
      <c r="A53" s="38" t="s">
        <v>277</v>
      </c>
      <c r="B53" s="46">
        <v>13.607948916</v>
      </c>
      <c r="C53" s="46">
        <v>17.059745464999999</v>
      </c>
      <c r="D53" s="54"/>
      <c r="E53" s="47">
        <f t="shared" si="3"/>
        <v>30.667694380999997</v>
      </c>
      <c r="F53" s="51">
        <v>15.461560985</v>
      </c>
      <c r="G53" s="49">
        <f>SUM(E53:F53)</f>
        <v>46.129255365999995</v>
      </c>
      <c r="H53" s="52"/>
      <c r="K53" s="32"/>
      <c r="L53" s="32"/>
      <c r="M53" s="46"/>
      <c r="N53" s="46"/>
      <c r="O53" s="46"/>
      <c r="P53" s="46"/>
    </row>
    <row r="54" spans="1:16" x14ac:dyDescent="0.25">
      <c r="A54" s="38" t="s">
        <v>278</v>
      </c>
      <c r="B54" s="53"/>
      <c r="C54" s="47"/>
      <c r="D54" s="47"/>
      <c r="E54" s="47">
        <f t="shared" si="3"/>
        <v>0</v>
      </c>
      <c r="F54" s="52"/>
      <c r="G54" s="49">
        <f t="shared" si="4"/>
        <v>0</v>
      </c>
      <c r="H54" s="49"/>
      <c r="K54" s="32"/>
      <c r="L54" s="32"/>
      <c r="M54" s="46"/>
      <c r="N54" s="46"/>
      <c r="O54" s="46"/>
      <c r="P54" s="46"/>
    </row>
    <row r="55" spans="1:16" x14ac:dyDescent="0.25">
      <c r="A55" s="38" t="s">
        <v>279</v>
      </c>
      <c r="B55" s="54"/>
      <c r="C55" s="54"/>
      <c r="D55" s="54"/>
      <c r="E55" s="47">
        <f t="shared" si="3"/>
        <v>0</v>
      </c>
      <c r="F55" s="52"/>
      <c r="G55" s="49">
        <f t="shared" si="4"/>
        <v>0</v>
      </c>
      <c r="H55" s="52"/>
      <c r="K55" s="32"/>
      <c r="L55" s="32"/>
      <c r="M55" s="46"/>
      <c r="N55" s="46"/>
      <c r="O55" s="46"/>
      <c r="P55" s="46"/>
    </row>
    <row r="56" spans="1:16" x14ac:dyDescent="0.25">
      <c r="A56" s="38" t="s">
        <v>280</v>
      </c>
      <c r="B56" s="54">
        <v>10.109739020000001</v>
      </c>
      <c r="C56" s="47"/>
      <c r="D56" s="47"/>
      <c r="E56" s="47">
        <f t="shared" si="3"/>
        <v>10.109739020000001</v>
      </c>
      <c r="F56" s="52"/>
      <c r="G56" s="49">
        <f t="shared" si="4"/>
        <v>10.109739020000001</v>
      </c>
      <c r="H56" s="49"/>
      <c r="K56" s="32"/>
      <c r="L56" s="32"/>
      <c r="M56" s="46"/>
      <c r="N56" s="46"/>
      <c r="O56" s="46"/>
      <c r="P56" s="46"/>
    </row>
    <row r="57" spans="1:16" x14ac:dyDescent="0.25">
      <c r="A57" s="38" t="s">
        <v>281</v>
      </c>
      <c r="B57" s="54">
        <v>8.9385335329999993</v>
      </c>
      <c r="C57" s="46">
        <v>36.922950907999997</v>
      </c>
      <c r="D57" s="46">
        <v>2.234430122</v>
      </c>
      <c r="E57" s="47">
        <f t="shared" si="3"/>
        <v>48.095914562999994</v>
      </c>
      <c r="F57" s="51">
        <v>61.657387444000001</v>
      </c>
      <c r="G57" s="49">
        <f>SUM(E57:F57)</f>
        <v>109.753302007</v>
      </c>
      <c r="H57" s="49"/>
      <c r="K57" s="32"/>
      <c r="L57" s="32"/>
      <c r="M57" s="46"/>
      <c r="N57" s="46"/>
      <c r="O57" s="46"/>
      <c r="P57" s="46"/>
    </row>
    <row r="58" spans="1:16" ht="15.75" thickBot="1" x14ac:dyDescent="0.3">
      <c r="A58" s="38" t="s">
        <v>282</v>
      </c>
      <c r="B58" s="46">
        <v>26.668901585</v>
      </c>
      <c r="C58" s="47"/>
      <c r="D58" s="47"/>
      <c r="E58" s="47">
        <f t="shared" si="3"/>
        <v>26.668901585</v>
      </c>
      <c r="F58" s="55">
        <v>44.889319614999998</v>
      </c>
      <c r="G58" s="49">
        <f>SUM(E58:F58)</f>
        <v>71.558221199999991</v>
      </c>
      <c r="H58" s="56"/>
      <c r="K58" s="32"/>
      <c r="L58" s="32"/>
      <c r="M58" s="46"/>
      <c r="N58" s="46"/>
      <c r="O58" s="46"/>
      <c r="P58" s="46"/>
    </row>
    <row r="59" spans="1:16" ht="15.75" thickBot="1" x14ac:dyDescent="0.3">
      <c r="A59" s="43" t="s">
        <v>283</v>
      </c>
      <c r="B59" s="57">
        <f>SUM(B41:B58)</f>
        <v>591.94160854800009</v>
      </c>
      <c r="C59" s="58">
        <f t="shared" ref="C59:E59" si="5">SUM(C41:C58)</f>
        <v>191.26300442199997</v>
      </c>
      <c r="D59" s="58">
        <f t="shared" si="5"/>
        <v>13.756342350000001</v>
      </c>
      <c r="E59" s="59">
        <f t="shared" si="5"/>
        <v>796.96095531999993</v>
      </c>
      <c r="F59" s="60">
        <f>SUM(F41:F58)</f>
        <v>184.23279183100001</v>
      </c>
      <c r="G59" s="59">
        <f>SUM(G41:G58)</f>
        <v>981.19374715100003</v>
      </c>
      <c r="H59" s="59">
        <f>SUM(H41:H58)</f>
        <v>3.31</v>
      </c>
      <c r="K59" s="32"/>
      <c r="L59" s="32"/>
      <c r="M59" s="46"/>
    </row>
    <row r="60" spans="1:16" x14ac:dyDescent="0.25">
      <c r="K60" s="32"/>
      <c r="L60" s="32"/>
      <c r="M60" s="46"/>
    </row>
    <row r="61" spans="1:16" x14ac:dyDescent="0.25">
      <c r="K61" s="32"/>
      <c r="L61" s="32"/>
      <c r="M61" s="54"/>
    </row>
    <row r="62" spans="1:16" x14ac:dyDescent="0.25">
      <c r="K62" s="32"/>
      <c r="L62" s="32"/>
      <c r="M62" s="54"/>
    </row>
    <row r="63" spans="1:16" x14ac:dyDescent="0.25">
      <c r="M63" s="46"/>
    </row>
    <row r="64" spans="1:16" x14ac:dyDescent="0.25">
      <c r="A64" s="32" t="s">
        <v>330</v>
      </c>
      <c r="B64" s="32"/>
      <c r="C64" s="32"/>
      <c r="M64" s="46"/>
    </row>
    <row r="65" spans="1:13" x14ac:dyDescent="0.25">
      <c r="A65" s="32" t="s">
        <v>251</v>
      </c>
      <c r="B65" s="32"/>
      <c r="C65" s="32"/>
      <c r="M65" s="46"/>
    </row>
    <row r="66" spans="1:13" x14ac:dyDescent="0.25">
      <c r="A66" s="32" t="s">
        <v>252</v>
      </c>
      <c r="B66" s="32"/>
      <c r="C66" s="32"/>
      <c r="M66" s="46"/>
    </row>
    <row r="67" spans="1:13" x14ac:dyDescent="0.25">
      <c r="A67" s="32" t="s">
        <v>253</v>
      </c>
      <c r="B67" s="32"/>
      <c r="C67" s="32"/>
    </row>
    <row r="68" spans="1:13" x14ac:dyDescent="0.25">
      <c r="A68" s="32" t="s">
        <v>254</v>
      </c>
      <c r="B68" s="32"/>
      <c r="C68" s="32"/>
    </row>
    <row r="69" spans="1:13" x14ac:dyDescent="0.25">
      <c r="A69" s="32" t="s">
        <v>255</v>
      </c>
      <c r="B69" s="32"/>
      <c r="C69" s="32"/>
    </row>
    <row r="70" spans="1:13" ht="15.75" thickBot="1" x14ac:dyDescent="0.3">
      <c r="A70" s="32"/>
      <c r="B70" s="32"/>
      <c r="C70" s="32"/>
    </row>
    <row r="71" spans="1:13" ht="15.75" thickBot="1" x14ac:dyDescent="0.3">
      <c r="A71" s="61" t="s">
        <v>288</v>
      </c>
      <c r="B71" s="62" t="s">
        <v>289</v>
      </c>
      <c r="C71" s="63" t="s">
        <v>290</v>
      </c>
    </row>
    <row r="72" spans="1:13" x14ac:dyDescent="0.25">
      <c r="A72" s="64" t="s">
        <v>265</v>
      </c>
      <c r="B72" t="s">
        <v>291</v>
      </c>
      <c r="C72" s="65" t="s">
        <v>292</v>
      </c>
    </row>
    <row r="73" spans="1:13" x14ac:dyDescent="0.25">
      <c r="A73" s="64"/>
      <c r="B73" t="s">
        <v>293</v>
      </c>
      <c r="C73" s="65" t="s">
        <v>292</v>
      </c>
    </row>
    <row r="74" spans="1:13" x14ac:dyDescent="0.25">
      <c r="A74" s="64"/>
      <c r="B74" t="s">
        <v>294</v>
      </c>
      <c r="C74" s="65" t="s">
        <v>292</v>
      </c>
    </row>
    <row r="75" spans="1:13" x14ac:dyDescent="0.25">
      <c r="A75" s="64"/>
      <c r="B75" t="s">
        <v>295</v>
      </c>
      <c r="C75" s="65" t="s">
        <v>292</v>
      </c>
    </row>
    <row r="76" spans="1:13" x14ac:dyDescent="0.25">
      <c r="A76" s="64"/>
      <c r="B76" t="s">
        <v>296</v>
      </c>
      <c r="C76" s="65" t="s">
        <v>292</v>
      </c>
    </row>
    <row r="77" spans="1:13" x14ac:dyDescent="0.25">
      <c r="A77" s="64"/>
      <c r="B77" t="s">
        <v>297</v>
      </c>
      <c r="C77" s="65" t="s">
        <v>292</v>
      </c>
    </row>
    <row r="78" spans="1:13" x14ac:dyDescent="0.25">
      <c r="A78" s="64"/>
      <c r="B78" t="s">
        <v>298</v>
      </c>
      <c r="C78" s="65" t="s">
        <v>292</v>
      </c>
    </row>
    <row r="79" spans="1:13" x14ac:dyDescent="0.25">
      <c r="A79" s="64"/>
      <c r="B79" t="s">
        <v>299</v>
      </c>
      <c r="C79" s="65" t="s">
        <v>292</v>
      </c>
    </row>
    <row r="80" spans="1:13" ht="15.75" thickBot="1" x14ac:dyDescent="0.3">
      <c r="A80" s="64"/>
      <c r="B80" t="s">
        <v>300</v>
      </c>
      <c r="C80" s="65" t="s">
        <v>292</v>
      </c>
    </row>
    <row r="81" spans="1:3" x14ac:dyDescent="0.25">
      <c r="A81" s="66" t="s">
        <v>266</v>
      </c>
      <c r="B81" s="67" t="s">
        <v>301</v>
      </c>
      <c r="C81" s="68" t="s">
        <v>292</v>
      </c>
    </row>
    <row r="82" spans="1:3" x14ac:dyDescent="0.25">
      <c r="A82" s="64"/>
      <c r="B82" t="s">
        <v>302</v>
      </c>
      <c r="C82" s="65" t="s">
        <v>292</v>
      </c>
    </row>
    <row r="83" spans="1:3" ht="15.75" thickBot="1" x14ac:dyDescent="0.3">
      <c r="A83" s="69"/>
      <c r="B83" s="70" t="s">
        <v>303</v>
      </c>
      <c r="C83" s="71" t="s">
        <v>292</v>
      </c>
    </row>
    <row r="84" spans="1:3" x14ac:dyDescent="0.25">
      <c r="A84" s="64" t="s">
        <v>267</v>
      </c>
      <c r="B84" t="s">
        <v>304</v>
      </c>
      <c r="C84" s="65" t="s">
        <v>292</v>
      </c>
    </row>
    <row r="85" spans="1:3" x14ac:dyDescent="0.25">
      <c r="A85" s="64"/>
      <c r="B85" t="s">
        <v>305</v>
      </c>
      <c r="C85" s="65" t="s">
        <v>292</v>
      </c>
    </row>
    <row r="86" spans="1:3" x14ac:dyDescent="0.25">
      <c r="A86" s="64"/>
      <c r="B86" t="s">
        <v>306</v>
      </c>
      <c r="C86" s="65" t="s">
        <v>292</v>
      </c>
    </row>
    <row r="87" spans="1:3" ht="15.75" thickBot="1" x14ac:dyDescent="0.3">
      <c r="A87" s="64"/>
      <c r="B87" t="s">
        <v>307</v>
      </c>
      <c r="C87" s="65" t="s">
        <v>292</v>
      </c>
    </row>
    <row r="88" spans="1:3" x14ac:dyDescent="0.25">
      <c r="A88" s="66" t="s">
        <v>270</v>
      </c>
      <c r="B88" s="67" t="s">
        <v>308</v>
      </c>
      <c r="C88" s="68" t="s">
        <v>292</v>
      </c>
    </row>
    <row r="89" spans="1:3" x14ac:dyDescent="0.25">
      <c r="A89" s="64"/>
      <c r="B89" t="s">
        <v>309</v>
      </c>
      <c r="C89" s="65" t="s">
        <v>292</v>
      </c>
    </row>
    <row r="90" spans="1:3" ht="15.75" thickBot="1" x14ac:dyDescent="0.3">
      <c r="A90" s="69"/>
      <c r="B90" s="70" t="s">
        <v>310</v>
      </c>
      <c r="C90" s="71" t="s">
        <v>292</v>
      </c>
    </row>
    <row r="91" spans="1:3" ht="15.75" thickBot="1" x14ac:dyDescent="0.3">
      <c r="A91" s="72" t="s">
        <v>273</v>
      </c>
      <c r="B91" s="73" t="s">
        <v>311</v>
      </c>
      <c r="C91" s="74" t="s">
        <v>292</v>
      </c>
    </row>
    <row r="92" spans="1:3" ht="15.75" thickBot="1" x14ac:dyDescent="0.3">
      <c r="A92" s="61" t="s">
        <v>274</v>
      </c>
      <c r="B92" s="62" t="s">
        <v>274</v>
      </c>
      <c r="C92" s="75" t="s">
        <v>292</v>
      </c>
    </row>
    <row r="93" spans="1:3" x14ac:dyDescent="0.25">
      <c r="A93" s="64" t="s">
        <v>275</v>
      </c>
      <c r="B93" t="s">
        <v>312</v>
      </c>
      <c r="C93" s="65" t="s">
        <v>292</v>
      </c>
    </row>
    <row r="94" spans="1:3" x14ac:dyDescent="0.25">
      <c r="A94" s="64"/>
      <c r="B94" t="s">
        <v>313</v>
      </c>
      <c r="C94" s="65" t="s">
        <v>292</v>
      </c>
    </row>
    <row r="95" spans="1:3" ht="15.75" thickBot="1" x14ac:dyDescent="0.3">
      <c r="A95" s="64"/>
      <c r="B95" t="s">
        <v>314</v>
      </c>
      <c r="C95" s="65" t="s">
        <v>292</v>
      </c>
    </row>
    <row r="96" spans="1:3" ht="15.75" thickBot="1" x14ac:dyDescent="0.3">
      <c r="A96" s="61" t="s">
        <v>276</v>
      </c>
      <c r="B96" s="62" t="s">
        <v>315</v>
      </c>
      <c r="C96" s="75" t="s">
        <v>292</v>
      </c>
    </row>
    <row r="97" spans="1:3" x14ac:dyDescent="0.25">
      <c r="A97" s="64" t="s">
        <v>277</v>
      </c>
      <c r="B97" t="s">
        <v>316</v>
      </c>
      <c r="C97" s="65" t="s">
        <v>292</v>
      </c>
    </row>
    <row r="98" spans="1:3" x14ac:dyDescent="0.25">
      <c r="A98" s="64"/>
      <c r="B98" t="s">
        <v>317</v>
      </c>
      <c r="C98" s="65" t="s">
        <v>292</v>
      </c>
    </row>
    <row r="99" spans="1:3" ht="15.75" thickBot="1" x14ac:dyDescent="0.3">
      <c r="A99" s="64"/>
      <c r="B99" t="s">
        <v>318</v>
      </c>
      <c r="C99" s="65" t="s">
        <v>292</v>
      </c>
    </row>
    <row r="100" spans="1:3" ht="15.75" thickBot="1" x14ac:dyDescent="0.3">
      <c r="A100" s="61" t="s">
        <v>280</v>
      </c>
      <c r="B100" s="62" t="s">
        <v>319</v>
      </c>
      <c r="C100" s="75" t="s">
        <v>292</v>
      </c>
    </row>
    <row r="101" spans="1:3" x14ac:dyDescent="0.25">
      <c r="A101" s="64" t="s">
        <v>281</v>
      </c>
      <c r="B101" t="s">
        <v>320</v>
      </c>
      <c r="C101" s="65" t="s">
        <v>292</v>
      </c>
    </row>
    <row r="102" spans="1:3" x14ac:dyDescent="0.25">
      <c r="A102" s="64"/>
      <c r="B102" t="s">
        <v>321</v>
      </c>
      <c r="C102" s="65" t="s">
        <v>292</v>
      </c>
    </row>
    <row r="103" spans="1:3" x14ac:dyDescent="0.25">
      <c r="A103" s="64"/>
      <c r="B103" t="s">
        <v>322</v>
      </c>
      <c r="C103" s="65" t="s">
        <v>292</v>
      </c>
    </row>
    <row r="104" spans="1:3" x14ac:dyDescent="0.25">
      <c r="A104" s="64"/>
      <c r="B104" t="s">
        <v>323</v>
      </c>
      <c r="C104" s="65" t="s">
        <v>292</v>
      </c>
    </row>
    <row r="105" spans="1:3" ht="15.75" thickBot="1" x14ac:dyDescent="0.3">
      <c r="A105" s="64"/>
      <c r="B105" t="s">
        <v>324</v>
      </c>
      <c r="C105" s="65" t="s">
        <v>292</v>
      </c>
    </row>
    <row r="106" spans="1:3" x14ac:dyDescent="0.25">
      <c r="A106" s="66" t="s">
        <v>282</v>
      </c>
      <c r="B106" s="67" t="s">
        <v>325</v>
      </c>
      <c r="C106" s="68" t="s">
        <v>292</v>
      </c>
    </row>
    <row r="107" spans="1:3" x14ac:dyDescent="0.25">
      <c r="A107" s="64"/>
      <c r="B107" t="s">
        <v>326</v>
      </c>
      <c r="C107" s="65" t="s">
        <v>292</v>
      </c>
    </row>
    <row r="108" spans="1:3" x14ac:dyDescent="0.25">
      <c r="A108" s="64"/>
      <c r="B108" t="s">
        <v>327</v>
      </c>
      <c r="C108" s="65" t="s">
        <v>292</v>
      </c>
    </row>
    <row r="109" spans="1:3" x14ac:dyDescent="0.25">
      <c r="A109" s="64"/>
      <c r="B109" t="s">
        <v>328</v>
      </c>
      <c r="C109" s="65" t="s">
        <v>292</v>
      </c>
    </row>
    <row r="110" spans="1:3" ht="15.75" thickBot="1" x14ac:dyDescent="0.3">
      <c r="A110" s="69"/>
      <c r="B110" s="70" t="s">
        <v>329</v>
      </c>
      <c r="C110" s="71" t="s">
        <v>292</v>
      </c>
    </row>
  </sheetData>
  <mergeCells count="8">
    <mergeCell ref="B8:E8"/>
    <mergeCell ref="F8:F9"/>
    <mergeCell ref="G8:G9"/>
    <mergeCell ref="H8:H9"/>
    <mergeCell ref="B39:E39"/>
    <mergeCell ref="F39:F40"/>
    <mergeCell ref="G39:G40"/>
    <mergeCell ref="H39:H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election activeCell="B26" sqref="B26"/>
    </sheetView>
  </sheetViews>
  <sheetFormatPr defaultRowHeight="15" x14ac:dyDescent="0.25"/>
  <sheetData>
    <row r="1" spans="1:1" x14ac:dyDescent="0.25">
      <c r="A1" t="s">
        <v>381</v>
      </c>
    </row>
    <row r="2" spans="1:1" x14ac:dyDescent="0.25">
      <c r="A2" t="s">
        <v>372</v>
      </c>
    </row>
    <row r="3" spans="1:1" x14ac:dyDescent="0.25">
      <c r="A3" t="s">
        <v>227</v>
      </c>
    </row>
    <row r="4" spans="1:1" x14ac:dyDescent="0.25">
      <c r="A4" t="s">
        <v>228</v>
      </c>
    </row>
    <row r="5" spans="1:1" x14ac:dyDescent="0.25">
      <c r="A5" t="s">
        <v>229</v>
      </c>
    </row>
    <row r="6" spans="1:1" x14ac:dyDescent="0.25">
      <c r="A6" t="s">
        <v>368</v>
      </c>
    </row>
    <row r="7" spans="1:1" s="32" customFormat="1" x14ac:dyDescent="0.25">
      <c r="A7" s="32" t="s">
        <v>369</v>
      </c>
    </row>
    <row r="8" spans="1:1" s="32" customFormat="1" x14ac:dyDescent="0.25">
      <c r="A8" s="32" t="s">
        <v>371</v>
      </c>
    </row>
    <row r="9" spans="1:1" x14ac:dyDescent="0.25">
      <c r="A9" t="s">
        <v>374</v>
      </c>
    </row>
    <row r="10" spans="1:1" x14ac:dyDescent="0.25">
      <c r="A10" t="s">
        <v>373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2019-02-21T15:46:10Z</dcterms:modified>
</cp:coreProperties>
</file>