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35267C5A-10F6-41B7-B497-9C256E7E4D0F}" xr6:coauthVersionLast="40" xr6:coauthVersionMax="40" xr10:uidLastSave="{00000000-0000-0000-0000-000000000000}"/>
  <bookViews>
    <workbookView xWindow="705" yWindow="10305" windowWidth="27510" windowHeight="15540" xr2:uid="{00000000-000D-0000-FFFF-FFFF00000000}"/>
  </bookViews>
  <sheets>
    <sheet name="Generell input" sheetId="1" r:id="rId1"/>
    <sheet name="Tiltaksanalyse" sheetId="2" r:id="rId2"/>
    <sheet name="GIS-tabeller" sheetId="3" r:id="rId3"/>
    <sheet name="Referanser"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8" i="3" l="1"/>
  <c r="F28" i="3"/>
  <c r="D28" i="3"/>
  <c r="C28" i="3"/>
  <c r="B28" i="3"/>
  <c r="E27" i="3"/>
  <c r="G27" i="3" s="1"/>
  <c r="E26" i="3"/>
  <c r="G26" i="3" s="1"/>
  <c r="E25" i="3"/>
  <c r="G25" i="3" s="1"/>
  <c r="E24" i="3"/>
  <c r="G24" i="3" s="1"/>
  <c r="G23" i="3"/>
  <c r="E23" i="3"/>
  <c r="E22" i="3"/>
  <c r="G22" i="3" s="1"/>
  <c r="E21" i="3"/>
  <c r="G21" i="3" s="1"/>
  <c r="E20" i="3"/>
  <c r="G20" i="3" s="1"/>
  <c r="E19" i="3"/>
  <c r="G19" i="3" s="1"/>
  <c r="E18" i="3"/>
  <c r="G18" i="3" s="1"/>
  <c r="E17" i="3"/>
  <c r="G17" i="3" s="1"/>
  <c r="E16" i="3"/>
  <c r="G16" i="3" s="1"/>
  <c r="G15" i="3"/>
  <c r="E15" i="3"/>
  <c r="E14" i="3"/>
  <c r="G14" i="3" s="1"/>
  <c r="E13" i="3"/>
  <c r="G13" i="3" s="1"/>
  <c r="E12" i="3"/>
  <c r="G12" i="3" s="1"/>
  <c r="E11" i="3"/>
  <c r="G11" i="3" s="1"/>
  <c r="E10" i="3"/>
  <c r="G10" i="3" s="1"/>
  <c r="H59" i="3"/>
  <c r="F59" i="3"/>
  <c r="D59" i="3"/>
  <c r="C59" i="3"/>
  <c r="B59" i="3"/>
  <c r="E58" i="3"/>
  <c r="G58" i="3" s="1"/>
  <c r="E57" i="3"/>
  <c r="G57" i="3" s="1"/>
  <c r="E56" i="3"/>
  <c r="G56" i="3" s="1"/>
  <c r="E55" i="3"/>
  <c r="G55" i="3" s="1"/>
  <c r="E54" i="3"/>
  <c r="G54" i="3" s="1"/>
  <c r="E53" i="3"/>
  <c r="G53" i="3" s="1"/>
  <c r="E52" i="3"/>
  <c r="G52" i="3" s="1"/>
  <c r="E51" i="3"/>
  <c r="G51" i="3" s="1"/>
  <c r="E50" i="3"/>
  <c r="G50" i="3" s="1"/>
  <c r="E49" i="3"/>
  <c r="G49" i="3" s="1"/>
  <c r="E48" i="3"/>
  <c r="G48" i="3" s="1"/>
  <c r="E47" i="3"/>
  <c r="G47" i="3" s="1"/>
  <c r="E46" i="3"/>
  <c r="G46" i="3" s="1"/>
  <c r="E45" i="3"/>
  <c r="G45" i="3" s="1"/>
  <c r="E44" i="3"/>
  <c r="G44" i="3" s="1"/>
  <c r="E43" i="3"/>
  <c r="G43" i="3" s="1"/>
  <c r="E42" i="3"/>
  <c r="G42" i="3" s="1"/>
  <c r="E41" i="3"/>
  <c r="G41" i="3" s="1"/>
  <c r="E28" i="3" l="1"/>
  <c r="G28" i="3"/>
  <c r="E59" i="3"/>
  <c r="G59" i="3"/>
  <c r="J8" i="2" l="1"/>
  <c r="I8" i="2"/>
  <c r="H8" i="2"/>
  <c r="G8" i="2"/>
  <c r="J7" i="2"/>
  <c r="I7" i="2"/>
  <c r="H7" i="2"/>
  <c r="G7" i="2"/>
  <c r="J6" i="2"/>
  <c r="I6" i="2"/>
  <c r="H6" i="2"/>
  <c r="G6" i="2"/>
  <c r="D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<sst xmlns="http://schemas.openxmlformats.org/spreadsheetml/2006/main" count="586" uniqueCount="394">
  <si>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</si>
  <si>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</si>
  <si>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</si>
  <si>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</si>
  <si>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</si>
  <si>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</si>
  <si>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</si>
  <si>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</si>
  <si>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</si>
  <si>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</si>
  <si>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</si>
  <si>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</si>
  <si>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</si>
  <si>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</si>
  <si>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</si>
  <si>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</si>
  <si>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</si>
  <si>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</si>
  <si>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Tiltakspakke x</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</si>
  <si>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</si>
  <si>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</si>
  <si>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</si>
  <si>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</si>
  <si>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</si>
  <si>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</si>
  <si>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</si>
  <si>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</si>
  <si>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</si>
  <si>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</si>
  <si>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</si>
  <si>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</si>
  <si>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</si>
  <si>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</si>
  <si>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</si>
  <si>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</si>
  <si>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</si>
  <si>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</si>
  <si>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</si>
  <si>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</si>
  <si>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</si>
  <si>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</si>
  <si>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</si>
  <si>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</si>
  <si>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</si>
  <si>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</si>
  <si>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</si>
  <si>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</si>
  <si>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</si>
  <si>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</si>
  <si>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</si>
  <si>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</si>
  <si>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</si>
  <si>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</si>
  <si>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</si>
  <si>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</si>
  <si>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</si>
  <si>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</si>
  <si>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</si>
  <si>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</si>
  <si>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</si>
  <si>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</si>
  <si>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</si>
  <si>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</si>
  <si>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</si>
  <si>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</si>
  <si>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</si>
  <si>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</si>
  <si>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</si>
  <si>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</si>
  <si>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</si>
  <si>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</si>
  <si>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</si>
  <si>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</si>
  <si>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</si>
  <si>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</si>
  <si>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</si>
  <si>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</si>
  <si>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Tiltak x</t>
  </si>
  <si>
    <t>Nye tiltak</t>
  </si>
  <si>
    <t>Tiltak x+1</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</si>
  <si>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</si>
  <si>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</si>
  <si>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</si>
  <si>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</si>
  <si>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</si>
  <si>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</si>
  <si>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</si>
  <si>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</si>
  <si>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</si>
  <si>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</si>
  <si>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</si>
  <si>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</si>
  <si>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</si>
  <si>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</si>
  <si>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</si>
  <si>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</si>
  <si>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</si>
  <si>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</si>
  <si>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</si>
  <si>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</si>
  <si>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</si>
  <si>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</si>
  <si>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</si>
  <si>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</si>
  <si>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</si>
  <si>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</si>
  <si>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</si>
  <si>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</si>
  <si>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</si>
  <si>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</si>
  <si>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</si>
  <si>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</si>
  <si>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</si>
  <si>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</si>
  <si>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</si>
  <si>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</si>
  <si>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</si>
  <si>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</si>
  <si>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</si>
  <si>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</si>
  <si>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</si>
  <si>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</si>
  <si>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</si>
  <si>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</si>
  <si>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</si>
  <si>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</si>
  <si>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</si>
  <si>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</si>
  <si>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</si>
  <si>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</si>
  <si>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</si>
  <si>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</si>
  <si>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</si>
  <si>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</si>
  <si>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</si>
  <si>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</si>
  <si>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</si>
  <si>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</si>
  <si>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</si>
  <si>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</si>
  <si>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</si>
  <si>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</si>
  <si>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</si>
  <si>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</si>
  <si>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</si>
  <si>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</si>
  <si>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</si>
  <si>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</si>
  <si>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</si>
  <si>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</si>
  <si>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</si>
  <si>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</si>
  <si>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</si>
  <si>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</si>
  <si>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</si>
  <si>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</si>
  <si>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</si>
  <si>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</si>
  <si>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</si>
  <si>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</si>
  <si>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</si>
  <si>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</si>
  <si>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</si>
  <si>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</si>
  <si>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</si>
  <si>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</si>
  <si>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</si>
  <si>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</si>
  <si>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</si>
  <si>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</si>
  <si>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</si>
  <si>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</si>
  <si>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</si>
  <si>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</si>
  <si>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</si>
  <si>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</si>
  <si>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</si>
  <si>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</si>
  <si>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</si>
  <si>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</si>
  <si>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</si>
  <si>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</si>
  <si>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</si>
  <si>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</si>
  <si>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</si>
  <si>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</si>
  <si>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</si>
  <si>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</si>
  <si>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</si>
  <si>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</si>
  <si>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</si>
  <si>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</si>
  <si>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</si>
  <si>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</si>
  <si>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</si>
  <si>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</si>
  <si>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</si>
  <si>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</si>
  <si>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</si>
  <si>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juni 2018</t>
  </si>
  <si>
    <t>Grankildeskog</t>
  </si>
  <si>
    <t>Påvirkning på habitat &gt; Habitatpåvirkning på ikke landbruksarealer (terrestrisk) &gt; Utbygging/utvinning</t>
  </si>
  <si>
    <t>Pågående</t>
  </si>
  <si>
    <t>Minoriteten av forekomstarealet påvirkes (&lt;50%)</t>
  </si>
  <si>
    <t>Langsom, men signifikant, reduksjon (&lt; 20% over 10 år)</t>
  </si>
  <si>
    <t>Påvirkning på habitat &gt; Landbruk &gt; Skogreising/treplantasjer &gt; Drenering (grøfting)</t>
  </si>
  <si>
    <t>Klimatiske endringer  &gt; Regionale</t>
  </si>
  <si>
    <t>Ukjent</t>
  </si>
  <si>
    <t>Klimaendringer med økt temperatur og nedbør kan gi endringer.</t>
  </si>
  <si>
    <t xml:space="preserve">Nedbygging av arealer, brønnboring og vassdragsregulering er de viktigste truslene. Dette har redusert antallet og arealet. </t>
  </si>
  <si>
    <t xml:space="preserve">Grøfting er blant de viktigste truslene. Dette har redusert antallet og arealet. </t>
  </si>
  <si>
    <t>Variabler som kan påvirke naturtypens tilstand: Primære variabler: Grøftingsintensitet (7GR-GI) og Skogbestandsdynamikk (7SD-0, 7SD-NS). Sekundære variabler: Slitasje (7SE), Kjørespor (7TK) og Fremmedartsinnslag (7FA).</t>
  </si>
  <si>
    <t>4.1</t>
  </si>
  <si>
    <t>2011</t>
  </si>
  <si>
    <t>VU</t>
  </si>
  <si>
    <t>Sårbar</t>
  </si>
  <si>
    <t>4.1 Andel av arealet redusert til ”ikke akseptabel tilstand” siste 50 år, tilstandsøkoklin drenering (DR=1 intakt hydrologi). Siste 100 år nok &gt;50 %; siste 50 år anslås til &gt; 30 %.</t>
  </si>
  <si>
    <t>Forsyningstjenester: Biologisk mangfold</t>
  </si>
  <si>
    <t>Dårlig kjent</t>
  </si>
  <si>
    <t xml:space="preserve">Forsyningstjenester: grunnleggende livsprosesser, biologisk mangfold, leveområde for planter og dyr, tilholdssted for rødlistede arter. </t>
  </si>
  <si>
    <t>Reguleringstjenester: Klima og luftkvalitet</t>
  </si>
  <si>
    <t>Reguleringstjenester: Binde og lagre karbon</t>
  </si>
  <si>
    <t>Reguleringstjenester: Dempe ekstreme hendelser</t>
  </si>
  <si>
    <t>Støttende tjeneste: Primærproduksjon</t>
  </si>
  <si>
    <t>Støttende tjeneste: Fotosyntse</t>
  </si>
  <si>
    <t>Kulturelle tjenester: Bruk av grankildeskog i undervisning</t>
  </si>
  <si>
    <t>Påvirkningsfaktor 3</t>
  </si>
  <si>
    <t>Tilstand</t>
  </si>
  <si>
    <t>Ikke kjent</t>
  </si>
  <si>
    <t>Ingen mål foreslås</t>
  </si>
  <si>
    <t>V2|7,8 &amp; V4|1,2,4,6,8, med relativ sammensetning av tresjiktet: Andel gran 50-100% (1AR-A-Plab≥3)</t>
  </si>
  <si>
    <t>God tilstand karakteriseres av: Grøftingsintensitet (7GR-GI): trinn 1, 2: Naturtypen er uten grøftingsinngrep eller med et ubetydelig grøftingsinngrep med få og grunne grøfter langs kanten eller i utkanten av naturtypen.  
Skogbestandsdynamikk (7SD-0, 7SD-NS): naturskog (7SD-0=2) eller gammel normalskog (7SD-NS=5, hogstklasse V).  Slitasje (7SE): trinn 0, 1. Naturtypen er uten slitasje eller har siltasje som dekker mellom 0-1/16 av naturtypen.
Kjørespor (7TK): Det er ingen spor etter ferdsel med tunge kjøretøy (trinn 0). Fremmedartsinnslag (7FA): trinn 0, 1. Naturtypen er uten fremmedarter eller inneholder én til to fremmedarter.</t>
  </si>
  <si>
    <t>Naturtypen er knyttet til granas utbredelse og vil forekomme kun i områder med gran.</t>
  </si>
  <si>
    <t xml:space="preserve">Datagrunnlag for "Grankildeskog" </t>
  </si>
  <si>
    <t>Naturbase: F14 Gammel sumpskog, med utforming gammel gransumpskog og utforming  gran- og bjørkesumpskog</t>
  </si>
  <si>
    <t>Relativ sammensetning av tresjiktet: Andel gran 50-100% (1AR-A-Plab≥3)</t>
  </si>
  <si>
    <t>Naturbase</t>
  </si>
  <si>
    <t>NiN-data</t>
  </si>
  <si>
    <t>Totalt polygoner</t>
  </si>
  <si>
    <t xml:space="preserve">Overlappende polygon mellom NiN-data og Naturbasedata </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</si>
  <si>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</si>
  <si>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</si>
  <si>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</si>
  <si>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</si>
  <si>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</si>
  <si>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</si>
  <si>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</si>
  <si>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</si>
  <si>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</si>
  <si>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</si>
  <si>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</si>
  <si>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</si>
  <si>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</si>
  <si>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</si>
  <si>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</si>
  <si>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</si>
  <si>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</si>
  <si>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</si>
  <si>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</si>
  <si>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</si>
  <si>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</si>
  <si>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</si>
  <si>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</si>
  <si>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</si>
  <si>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Totalt areal</t>
  </si>
  <si>
    <t xml:space="preserve">Overlappende areal mellom NiN-data og Naturbasedata </t>
  </si>
  <si>
    <t xml:space="preserve">Tabell 1 Fylkesvis oversikt over antall lokaliteter med verdi A, B og C (naturbasedata) og lokaliteter kartlagt etter NiN, med sammenstilling av overlapp mellom NiN-data og Naturbasedata. </t>
  </si>
  <si>
    <t>Datagrunnlaget fra Naturbase: F14 Gammel sumpskog, med utforming gammel gransumpskog og utforming  gran- og bjørkesumpskog.</t>
  </si>
  <si>
    <t>Fylke</t>
  </si>
  <si>
    <t>Kommune</t>
  </si>
  <si>
    <t>Forekommer</t>
  </si>
  <si>
    <t>Aurskog-Høland</t>
  </si>
  <si>
    <t>X</t>
  </si>
  <si>
    <t>Bærum</t>
  </si>
  <si>
    <t>Fet</t>
  </si>
  <si>
    <t>Frogn</t>
  </si>
  <si>
    <t>Nes</t>
  </si>
  <si>
    <t>Nittedal</t>
  </si>
  <si>
    <t>Oppegård</t>
  </si>
  <si>
    <t>Skedsmo</t>
  </si>
  <si>
    <t>Sørum</t>
  </si>
  <si>
    <t>Ullensaker</t>
  </si>
  <si>
    <t>Vestby</t>
  </si>
  <si>
    <t>Risør</t>
  </si>
  <si>
    <t>Drammen</t>
  </si>
  <si>
    <t>Hurum</t>
  </si>
  <si>
    <t>Kongsberg</t>
  </si>
  <si>
    <t>Nedre Eiker</t>
  </si>
  <si>
    <t>Ringerike</t>
  </si>
  <si>
    <t>Sigdal</t>
  </si>
  <si>
    <t>Øvre Eiker</t>
  </si>
  <si>
    <t>Eidskog</t>
  </si>
  <si>
    <t>Elverum</t>
  </si>
  <si>
    <t>Hamar</t>
  </si>
  <si>
    <t>Løten</t>
  </si>
  <si>
    <t>Ringsaker</t>
  </si>
  <si>
    <t>Trysil</t>
  </si>
  <si>
    <t>Åmot</t>
  </si>
  <si>
    <t>Grane</t>
  </si>
  <si>
    <t>Gjøvik</t>
  </si>
  <si>
    <t>Gran</t>
  </si>
  <si>
    <t>Jevnaker</t>
  </si>
  <si>
    <t>Lunner</t>
  </si>
  <si>
    <t>Ringebu</t>
  </si>
  <si>
    <t>Søndre Land</t>
  </si>
  <si>
    <t>Sør-Fron</t>
  </si>
  <si>
    <t>Vestre Toten</t>
  </si>
  <si>
    <t>Øyer</t>
  </si>
  <si>
    <t>Øystre Slidre</t>
  </si>
  <si>
    <t>Bamble</t>
  </si>
  <si>
    <t>Kragerø</t>
  </si>
  <si>
    <t>Notodden</t>
  </si>
  <si>
    <t>Porsgrunn</t>
  </si>
  <si>
    <t>Sauherad</t>
  </si>
  <si>
    <t>Skien</t>
  </si>
  <si>
    <t>Flatanger</t>
  </si>
  <si>
    <t>Grong</t>
  </si>
  <si>
    <t>Inderøy</t>
  </si>
  <si>
    <t>Indre Fosen</t>
  </si>
  <si>
    <t>Levanger</t>
  </si>
  <si>
    <t>Namdalseid</t>
  </si>
  <si>
    <t>Nærøy</t>
  </si>
  <si>
    <t>Orkdal</t>
  </si>
  <si>
    <t>Skaun</t>
  </si>
  <si>
    <t>Snåsa</t>
  </si>
  <si>
    <t>Steinkjer</t>
  </si>
  <si>
    <t>Åfjord</t>
  </si>
  <si>
    <t>Holmestrand</t>
  </si>
  <si>
    <t>Larvik</t>
  </si>
  <si>
    <t>Sande</t>
  </si>
  <si>
    <t>Aremark</t>
  </si>
  <si>
    <t>Fredrikstad</t>
  </si>
  <si>
    <t>Hvaler</t>
  </si>
  <si>
    <t>Marker</t>
  </si>
  <si>
    <t>Moss</t>
  </si>
  <si>
    <t>Rygge</t>
  </si>
  <si>
    <t>Tabell 2 Fylkesvis oversikt over areal av A, B og C (Naturbasedata) og lokaliteter kartlagt etter NiN, med sammenstilling av overlapp mellom NiN-data og Naturbasedata. Alle mål angitt i dekar (daa)</t>
  </si>
  <si>
    <t>NiN-data: NiN kartleggingsenheter: V2-C-2,V2-C-3 og V4-C-1, V4-C-2, V4-C-3, V4-C-4, V4-C-5.</t>
  </si>
  <si>
    <t>Ikke aktuelt</t>
  </si>
  <si>
    <t>&lt; 500 km²</t>
  </si>
  <si>
    <t>Store grografiske mangler</t>
  </si>
  <si>
    <t>Usikkert</t>
  </si>
  <si>
    <t>Ingen kjente igangsatte tiltak</t>
  </si>
  <si>
    <t>Kartlegging av naturtypen med tilstandsvurdering og verdisetting.</t>
  </si>
  <si>
    <t>Prosjekt 3</t>
  </si>
  <si>
    <t xml:space="preserve">Det er liten kjennskap til hvordan hogst og bestandsskogbruk påvirker naturtypen på lengre sikt. </t>
  </si>
  <si>
    <t xml:space="preserve">Effekter hogst og bestandsskogbruk har på naturtypen på lengre sikt. </t>
  </si>
  <si>
    <t>Andel av grankildeskog som allerede er vernet</t>
  </si>
  <si>
    <t>Innhenting av kunnskap</t>
  </si>
  <si>
    <t>Kartlegging</t>
  </si>
  <si>
    <t>Grankildeskog forekommer vanligst i forsenkninger i terrenget, slake helninger, gjerne ved foten av skrenter eller bakker og i overgangen mellom fastmark og myrkant. Artsmangfoldet er stort, og artssammensetningen kan variere mye fra sted til sted. Grankildeskog har ofte et stort artsmangfold av moser.</t>
  </si>
  <si>
    <t>Lindgaard, A. og Henriksen, S. (red.) 2011. Norsk rødliste for naturtyper 2011. Artsdatabanken, Trondheim.</t>
  </si>
  <si>
    <t>Bratli, H., Halvorsen, R., Bryn, A., Arnesen, G., Bendiksen, E., Jordal, J.B., Svalheim, E.J., Vandvik, V., Velle, L.G., Øien, D.-I &amp; Aarrestad, P.A. 2017. Dokumentasjon av NiN versjon 2.1 tilrettelagt for praktisk naturkartlegging i målestokk 1:5000. – Natur i Norge, Artikkel 8 (versjon 2.1.2). (Artsdatabanken, Trondheim; http://www.artsdatabanken.no.)</t>
  </si>
  <si>
    <t>Det er ikke satt opp mål eller foreslått tiltak eller tiltakspakker for grankildeskog med bakgrunn i at det finnes for lite kunnskap om naturtypen. Foreslåtte prosjekt 1-3 vil imidlertid kunne bidra til å øke kunnskapen om naturtypen slik at nye vurderinger kan foretas.</t>
  </si>
  <si>
    <t>1 og 2</t>
  </si>
  <si>
    <t>Det er behov for uttømmende og fokusert kartlegging av grankildeskog, med vurdering av deres tilstand og muligheter for restaurering av forekomster som ikke er i tilfredsstillende tilstand.</t>
  </si>
  <si>
    <t>Informasjon om forekomsten av naturtypen i andre nordiske land bør sammestilles</t>
  </si>
  <si>
    <t>Informasjon om forekomsten av naturtypen i andre europeiske land bør sammestilles</t>
  </si>
  <si>
    <t>Det bør utvikles et mer presist tilleggskriterium for identifikasjon av denne naturtypen ved kartlegging, ettersom avgrensingen av naturtypen etter NiN er gitt av de aktuelle grunntypene og ikke de oppgitte kartleggingssenhetene (V2-C-2,3 og V4-C-1,2,3,4,5)  som også omfatter andre naturtyper.</t>
  </si>
  <si>
    <t>Grankildeskog er ikke en egen NNF. Grankildeskog inngår imidlertid i andre NNFer som også omfatter andre naturtyper. De mest aktuelle NNFene er rik myr- og sumpskogsmark med V2-C2, C3 og kaldkilde under skoggrensa med V4-C-1,2,3,4,5. Begge med en relativ sammensetning av tresjiktet: Andel gran 50-100% (1AR-A-Plab≥3).</t>
  </si>
  <si>
    <t>Forekomstarealet er svært vanskelig å angi, men er nok mindre enn 500 km². Samtidig er antallet forekomster nokså høgt, slik at det effektive antallet lokaliteter klart er &gt; 250.</t>
  </si>
  <si>
    <t>Klimaendringer med økt temperatur og nedbør kan gi endrede forhold og mulighet for utvidelse av forekomstene og forekomstarealet.</t>
  </si>
  <si>
    <t>Det finnes for lite kunnskap om naturtypen til å avgjøre om rødlistevurderingen gjenspeiler den reelle situasjonen. Naturtypen er vurdert etter kriterium 4.1 tilstandsreduksjon. Det er uklart i hvilken grad hogst og bestandsskogsbruk i seg selv er en trussel for naturtypen. I rødlista for 2011 er ikke hogst tatt med som en påvirkningsfaktor. Drenering er ansett som en langsom men signifikant trussel men likevel en større trussel for naturtypen enn hogst. Det legges til grunn at antall lokaliteter langt overskrider 250 og kan vurderes som LC etter kriterium 2 og 3. Om en legger en mer riktig forståelse av naturtypen til grunn, som ikke inkluderer det meste av myr- og sumpskogsmark (V2), som er utsatt for drenering, kan man stille spørsmål om naturtypen i det hele hatt skulle vært rødlistet. Dette bør avklares før eventuelle tiltak gis prioritet og settes igang. Det settes derfor ikke opp noen mål.</t>
  </si>
  <si>
    <t xml:space="preserve">Ingen tiltak beskrives, men det foreslås prosjekter med sikte på en mer presis vurdering av naturtypens truethet. </t>
  </si>
  <si>
    <t xml:space="preserve">Ingen tiltak eller tiltakspakke beskrives, men det foreslås prosjekter med sikte på en mer presis vurdering av naturtypens truethet. </t>
  </si>
  <si>
    <t>Det er lite kjennskap til hvor mye av allerede vernet skog som inkluderer grankildeskog. Det er viktig å få klarhet i om det generelle skogvernet er tilstrekkelig til at naturtypen ikke blir truet i fremtiden.</t>
  </si>
  <si>
    <t>Grankildeskog forekommer innenfor granas naturlige utbredelsesområde i Norge fra boreonemoral til mellomboreal sone. Den kan også forekomme i lavere del av nordboreal sone, da oftest i svakere utforming. Naturtypen opptrer ofte som små grandominerte arealer i svakkilder og svake dypkilder med varierende kalkinnhold fra kalkfattige til ekstremt kalkrikt, samt i myr- og sumpskogsmark med stor variasjon i kalkinnhold, fuktighetsforhold, vanntilførsel og torvakkumulering.</t>
  </si>
  <si>
    <t>Naturtypens avgrensning etter NiN fungerer i dag ikke hensiktsmessig som forvaltningsenhet, siden naturtypen kartlegges etter V2-C-2,3 og V4-C-1,2,3,4,5 med en relativ sammensetning av gran på 50-100% (1AR-A-Plab≥3). I følge Artsdatabanken har den rødlistede naturtypen identisk oversettelse til NiN 2-grunntyper med grandominans, men disse inngår i vidt definerte KE. Avgrensingen skal derfor omfatte de aktuelle grunntypene og ikke de oppgitte kartleggingssenhetene i sin helhet. Grunntypene som skal inngå er definert med basistrinnene KI∙bc for V2 og KI∙de for V4, jf. kartleggingsinstruks 2018. Kartlagt areal etter V2-C-2,3 og V4-C-1,2,3,4 vil derfor bli for høyt i forhold til definisjonene av grankildeskog.</t>
  </si>
  <si>
    <t>Datagrunnlaget er basert på kartleggingssenhetene V2-C-2,3 og V4-C-1,2,3,4,5 fra fra boreonemoral sone til nordboreal sone og med en relativ sammensetning av tresjiktet: Andel gran 50-100% (1AR-A-Plab≥3). På grunn av upresis oversettelse mellom grunntyper og kartleggingsenheter vil antall lokaliteter og areal bli høyere enn det det er i virkeligheten.</t>
  </si>
  <si>
    <t>Eventuell sikring av forekomster må omfatte både påvirkningsfaktor 1 og 2.</t>
  </si>
  <si>
    <t>Artsdatabanken 2018. Natur i Norge. https://artsdatabanken.no/Pages/137710. Besøksdato august 2018.</t>
  </si>
  <si>
    <t>Bioklimatisk sone: Boreonemoral, sørboreal og mellomboreal og nordboreal sone, kartlag Moen Vegetation zones</t>
  </si>
  <si>
    <t>Flå</t>
  </si>
  <si>
    <t>Etnedal</t>
  </si>
  <si>
    <t>Nord-Aurdal</t>
  </si>
  <si>
    <t>Nordre Land</t>
  </si>
  <si>
    <t>Lierne</t>
  </si>
  <si>
    <t>Verdal</t>
  </si>
  <si>
    <t>397 polygon (to overlappende polygon med Naturbase)</t>
  </si>
  <si>
    <t>39 polygon (to overlappende polygon med NiN-data)</t>
  </si>
  <si>
    <t xml:space="preserve">0,6 % av aktuelt forekomstareal av kildegranskog er registrert i Naturbase og NiN-data. </t>
  </si>
  <si>
    <t>Det er store geografiske mangler. Kun 2,94 km2 (0,6 %) av aktuelt forekomstareal) av kildegranskog er registrert i Naturbase og NiN-data.  I tillegg er oversettelsen i NiN fra grunntyper til kartleggingsenheter upresis, slik at det reelle arealet av kartlagt forekomster i NiN-data er mindre.</t>
  </si>
  <si>
    <t>Tabell 3 Oversikt over fylker og kommuner naturtypen forekommer, X indikerer at naturtypen forekommer</t>
  </si>
  <si>
    <t>Naturtypen kartlegges etter V2-C-2,3* og V4-C-1,2,3,4,5* med en relativ sammensetning av tresjiktet: Andel gran 50-100% (1AR-A-Plab≥3).
*I følge Artsdatabanken har den rødlistede naturtypen identisk oversettelse til NiN 2-grunntyper med grandominans, men disse inngår i vidt definerte KE. Avgrensingen skal derfor omfatte de aktuelle grunntypene og ikke de oppgitte kartleggingssenhetene i sin helhet. Grunntypene som skal inngå er definert med basistrinnene KI∙bc for V2 og KI∙de for V4, jf. kartleggingsinstruks 2018. Det er imidlertid uklart hvorvidt selve kilden (V4) inngår i kildeskogsbegrepet, slik som denne oversettelsen forutsetter. Aarrestad mfl. (2017) hevder at kildeskogsmark ikke inngår i hovedtypen V4, mens Artsdatabanken (2018) skriver: "I NiN 1 ble variasjonen innenfor V4 Kaldkilde fordelt på to hovedtyper («V3» og «V4») som også omfattet «kildeskogsmark». I NiN 2 er ikke kildeskogsmark akseptert som egen hovedtype, til tross for at skogsmark på våtmark i prinsippet skal gi grunnlag for dette. Årsaken til denne løsningen er at natur som kombinerer klar kildevannspåvirkning (KI∙1) med så kraftig tresetting ..... at definisjonen av tresatt areal .... er oppfylt, anses å dekke så små arealer og/eller være så åpen at «snipp»-kriteriet .... kommer til anvendelse. Slik skogsmark skal derfor inkluderes i V4 og skogsmarksegenskapen kan beskrives ved hjelp av tilstandsvariabelen tresjiktstetthet (TT). "</t>
  </si>
  <si>
    <t>Kartleggingsinstruks 2018, upublisert</t>
  </si>
  <si>
    <t>Aarrestad, P.A., Blom, H., Brandrud, T.B., Johansen, L. Lyngstad, A., Øien, D-I. &amp; Evju, M. 2017. Forslag til naturtyper av nasjonal forvaltningsinteresse. Reviderte naturtypebeskrivelser. – NINA Kortrapport 72.</t>
  </si>
  <si>
    <t xml:space="preserve">Naturtypen grankildeskog er ikke inkludert i NINA Kortrapport 72. Det er imidlertid uklart hvorvidt selve kilden (V4) inngår i kildeskogsbegrepet, slik som denne beskrivelsen forutsetter. Aarrestad mfl. (2017) hevder at kildeskogsmark ikke inngår i forståelsen av hovedtypen V4 i NIN 2.0, mens Artsdatabankens beskrivelse av V4 inkluderer kildeskogsmark (Artsdatabanken 2018).  </t>
  </si>
  <si>
    <t>Det er ikke kjent om det finnes rødlistede arter i grankildeskog.</t>
  </si>
  <si>
    <t>Det er ikke satt opp mål eller foreslått tiltak eller tiltakspakker for grankildeskog med bakgrunn i at det finnes for lite kunnskap om naturtypen til å avgjøre om rødlistevurderingen gjenspeiler den reelle situasjonen. Naturtypen er vurdert etter kriterium 4.1 tilstandsreduksjon. Det er uklart i hvilken grad hogst og bestandsskogsbruk i seg selv er en trussel for naturtypen. I rødlista for 2011 er ikke hogst tatt med som en påvirkningsfaktor. Drenering er ansett som en langsom men signifikant trussel men likevel en større trussel for naturtypen enn hogst. Det legges til grunn at antall lokaliteter langt overskrider 250 og kan vurderes som LC etter kriterium 2 og 3. Om en mer riktig forståelse av naturtypen legges til grunn, som ikke inkluderer det meste av myr- og sumpskogsmark (V2), som er utsatt for drenering, kan man stille spørsmål om naturtypen i det hele hatt skulle vært rødlistet. Det er derfor ikke satt mål eller foreslått noen tiltakspakke i påvent av at foreslåtte prosjekter som øker kunnskapen om naturtypen gjennomføres.</t>
  </si>
  <si>
    <t>Det er store geografiske mangler med hensyn på naturtypens forekomstareal og tilstand. Forekomstarealet er svært vanskelig å angi, men ifølge rødliste for naturtyper 2011 er det mindre enn 500 km². Per i dag er kun 2,94 km2 av kildegranskog registrert i Naturbase og NiN-data.</t>
  </si>
  <si>
    <t>Ingen endring</t>
  </si>
  <si>
    <t>Kunnskapsgrunnlag for grankildeskog - Tiltak for å ta vare på trua natur</t>
  </si>
  <si>
    <t>Vedlegg 108 til NINA rapport 1626: Aalberg Haugen, I.M. et al. 2019. Tiltak for å ta vare på trua natur. Kunnskapsgrunnlag for 90 trua arter og 33 trua naturtyper. NINA Rapport 1626. Norsk institutt for naturforskning</t>
  </si>
  <si>
    <t>Mari Jokerud, Heidi Myklebost og Bård Pedersen, NINA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</si>
</sst>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0.5"/>
      <color theme="1"/>
      <name val="Arial"/>
      <family val="2"/>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sz val="11"/>
      <color rgb="FFFF000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0" fillId="4" borderId="0" applyNumberFormat="0" applyBorder="0" applyAlignment="0" applyProtection="0"/>
  </cellStyleXfs>
  <cellXfs count="94">
    <xf numFmtId="0" fontId="0" fillId="0" borderId="0" xfId="0"/>
    <xf numFmtId="0" fontId="1" fillId="0" borderId="0" xfId="0" applyFont="1"/>
    <xf numFmtId="0" fontId="3" fillId="0" borderId="0" xfId="0" applyFont="1"/>
    <xf numFmtId="0" fontId="0" fillId="0" borderId="9" xfId="0" applyBorder="1" applyAlignment="1">
      <alignment wrapText="1"/>
    </xf>
    <xf numFmtId="0" fontId="1" fillId="0" borderId="9" xfId="0" applyFont="1" applyBorder="1" applyAlignment="1">
      <alignment wrapText="1"/>
    </xf>
    <xf numFmtId="0" fontId="0" fillId="3" borderId="9" xfId="0" applyFill="1" applyBorder="1" applyAlignment="1">
      <alignment wrapText="1"/>
    </xf>
    <xf numFmtId="0" fontId="3" fillId="2" borderId="9" xfId="0" applyFont="1" applyFill="1" applyBorder="1" applyAlignment="1">
      <alignment wrapText="1"/>
    </xf>
    <xf numFmtId="49" fontId="0" fillId="3" borderId="9" xfId="0" applyNumberFormat="1" applyFill="1" applyBorder="1" applyAlignment="1">
      <alignment wrapText="1"/>
    </xf>
    <xf numFmtId="49" fontId="6" fillId="2" borderId="9" xfId="0" applyNumberFormat="1" applyFont="1" applyFill="1" applyBorder="1" applyAlignment="1">
      <alignment wrapText="1"/>
    </xf>
    <xf numFmtId="49" fontId="0" fillId="0" borderId="9" xfId="0" applyNumberFormat="1" applyBorder="1" applyAlignment="1">
      <alignment wrapText="1"/>
    </xf>
    <xf numFmtId="49" fontId="10" fillId="0" borderId="9" xfId="1" applyNumberFormat="1" applyFill="1" applyBorder="1" applyAlignment="1">
      <alignment wrapText="1"/>
    </xf>
    <xf numFmtId="0" fontId="0" fillId="0" borderId="9" xfId="0" applyBorder="1" applyAlignment="1">
      <alignment horizontal="left" wrapText="1"/>
    </xf>
    <xf numFmtId="49" fontId="0" fillId="2" borderId="9" xfId="0" applyNumberFormat="1" applyFill="1" applyBorder="1" applyAlignment="1">
      <alignment wrapText="1"/>
    </xf>
    <xf numFmtId="0" fontId="2" fillId="0" borderId="9" xfId="0" applyFont="1" applyBorder="1" applyAlignment="1">
      <alignment vertical="center" wrapText="1"/>
    </xf>
    <xf numFmtId="0" fontId="6" fillId="0" borderId="9" xfId="0" applyFont="1" applyBorder="1" applyAlignment="1">
      <alignment vertical="center" wrapText="1"/>
    </xf>
    <xf numFmtId="49" fontId="2" fillId="3" borderId="9" xfId="0" applyNumberFormat="1" applyFont="1" applyFill="1" applyBorder="1" applyAlignment="1">
      <alignment vertical="center" wrapText="1"/>
    </xf>
    <xf numFmtId="49" fontId="2" fillId="2" borderId="9" xfId="0" applyNumberFormat="1" applyFont="1" applyFill="1" applyBorder="1" applyAlignment="1">
      <alignment vertical="center" wrapText="1"/>
    </xf>
    <xf numFmtId="49" fontId="0" fillId="3" borderId="9" xfId="0" applyNumberFormat="1" applyFill="1" applyBorder="1" applyAlignment="1">
      <alignment vertical="top" wrapText="1"/>
    </xf>
    <xf numFmtId="49" fontId="6" fillId="3" borderId="9" xfId="0" applyNumberFormat="1" applyFont="1" applyFill="1" applyBorder="1" applyAlignment="1">
      <alignment horizontal="left" wrapText="1"/>
    </xf>
    <xf numFmtId="49" fontId="6" fillId="3" borderId="9" xfId="0" applyNumberFormat="1" applyFont="1" applyFill="1" applyBorder="1" applyAlignment="1">
      <alignment horizontal="left" vertical="top" wrapText="1"/>
    </xf>
    <xf numFmtId="0" fontId="4" fillId="0" borderId="9" xfId="0" applyFont="1" applyBorder="1" applyAlignment="1">
      <alignment wrapText="1"/>
    </xf>
    <xf numFmtId="0" fontId="5" fillId="0" borderId="9" xfId="0" applyFont="1" applyBorder="1" applyAlignment="1">
      <alignment wrapText="1"/>
    </xf>
    <xf numFmtId="0" fontId="1" fillId="3" borderId="9" xfId="0" applyFont="1" applyFill="1" applyBorder="1" applyAlignment="1">
      <alignment wrapText="1"/>
    </xf>
    <xf numFmtId="0" fontId="11" fillId="3" borderId="9" xfId="0" applyFont="1" applyFill="1" applyBorder="1" applyAlignment="1">
      <alignment wrapText="1"/>
    </xf>
    <xf numFmtId="0" fontId="7" fillId="0" borderId="9" xfId="0" applyFont="1" applyBorder="1" applyAlignment="1">
      <alignment vertical="center" wrapText="1"/>
    </xf>
    <xf numFmtId="0" fontId="0" fillId="0" borderId="9" xfId="0" applyBorder="1"/>
    <xf numFmtId="0" fontId="6" fillId="0" borderId="0" xfId="0" applyFont="1"/>
    <xf numFmtId="0" fontId="11" fillId="0" borderId="0" xfId="0" applyFont="1"/>
    <xf numFmtId="0" fontId="0" fillId="5" borderId="10" xfId="0" applyFill="1" applyBorder="1"/>
    <xf numFmtId="0" fontId="1" fillId="5" borderId="15" xfId="0" applyFont="1" applyFill="1" applyBorder="1" applyAlignment="1">
      <alignment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0" fillId="0" borderId="16" xfId="0" applyBorder="1"/>
    <xf numFmtId="0" fontId="6" fillId="0" borderId="14" xfId="0" applyFont="1" applyBorder="1"/>
    <xf numFmtId="0" fontId="6" fillId="0" borderId="16" xfId="0" applyFont="1" applyBorder="1"/>
    <xf numFmtId="0" fontId="6" fillId="0" borderId="5" xfId="0" applyFont="1" applyBorder="1"/>
    <xf numFmtId="0" fontId="0" fillId="0" borderId="0" xfId="0" applyAlignment="1">
      <alignment wrapText="1"/>
    </xf>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2" fontId="6" fillId="0" borderId="0" xfId="0" applyNumberFormat="1" applyFont="1"/>
    <xf numFmtId="2" fontId="0" fillId="0" borderId="0" xfId="0" applyNumberFormat="1"/>
    <xf numFmtId="164" fontId="6" fillId="0" borderId="0" xfId="0" applyNumberFormat="1" applyFont="1"/>
    <xf numFmtId="2" fontId="0" fillId="0" borderId="14" xfId="0" applyNumberFormat="1" applyBorder="1"/>
    <xf numFmtId="164" fontId="6" fillId="0" borderId="16" xfId="0" applyNumberFormat="1" applyFont="1" applyBorder="1"/>
    <xf numFmtId="2" fontId="6" fillId="0" borderId="14" xfId="0" applyNumberFormat="1" applyFont="1" applyBorder="1"/>
    <xf numFmtId="2" fontId="6" fillId="0" borderId="4" xfId="0" applyNumberFormat="1" applyFont="1" applyBorder="1"/>
    <xf numFmtId="2" fontId="6" fillId="0" borderId="16" xfId="0" applyNumberFormat="1" applyFont="1" applyBorder="1"/>
    <xf numFmtId="2" fontId="0" fillId="0" borderId="16" xfId="0" applyNumberFormat="1" applyBorder="1"/>
    <xf numFmtId="2" fontId="0" fillId="0" borderId="15" xfId="0" applyNumberFormat="1" applyBorder="1"/>
    <xf numFmtId="164" fontId="6" fillId="0" borderId="15" xfId="0" applyNumberFormat="1" applyFont="1" applyBorder="1"/>
    <xf numFmtId="164" fontId="1" fillId="0" borderId="12" xfId="0" applyNumberFormat="1" applyFont="1" applyBorder="1"/>
    <xf numFmtId="164" fontId="1" fillId="0" borderId="10" xfId="0" applyNumberFormat="1" applyFont="1" applyBorder="1"/>
    <xf numFmtId="164" fontId="1" fillId="0" borderId="13" xfId="0" applyNumberFormat="1" applyFont="1" applyBorder="1"/>
    <xf numFmtId="0" fontId="0" fillId="0" borderId="11" xfId="0" applyBorder="1"/>
    <xf numFmtId="0" fontId="0" fillId="0" borderId="12" xfId="0" applyBorder="1"/>
    <xf numFmtId="0" fontId="0" fillId="0" borderId="13" xfId="0" applyBorder="1"/>
    <xf numFmtId="0" fontId="0" fillId="0" borderId="4" xfId="0" applyBorder="1"/>
    <xf numFmtId="0" fontId="0" fillId="0" borderId="5" xfId="0" applyBorder="1" applyAlignment="1">
      <alignment horizontal="center"/>
    </xf>
    <xf numFmtId="0" fontId="0" fillId="0" borderId="13" xfId="0" applyBorder="1" applyAlignment="1">
      <alignment horizontal="center"/>
    </xf>
    <xf numFmtId="0" fontId="0" fillId="0" borderId="1" xfId="0" applyBorder="1"/>
    <xf numFmtId="0" fontId="0" fillId="0" borderId="2" xfId="0" applyBorder="1"/>
    <xf numFmtId="0" fontId="0" fillId="0" borderId="3" xfId="0" applyBorder="1" applyAlignment="1">
      <alignment horizontal="center"/>
    </xf>
    <xf numFmtId="0" fontId="0" fillId="0" borderId="6" xfId="0" applyBorder="1"/>
    <xf numFmtId="0" fontId="0" fillId="0" borderId="7" xfId="0" applyBorder="1"/>
    <xf numFmtId="0" fontId="0" fillId="0" borderId="8" xfId="0" applyBorder="1" applyAlignment="1">
      <alignment horizontal="center"/>
    </xf>
    <xf numFmtId="164" fontId="0" fillId="0" borderId="0" xfId="0" applyNumberFormat="1"/>
    <xf numFmtId="0" fontId="1" fillId="0" borderId="9" xfId="0" applyFont="1" applyBorder="1"/>
    <xf numFmtId="0" fontId="11" fillId="0" borderId="9" xfId="0" applyFont="1" applyBorder="1"/>
    <xf numFmtId="0" fontId="3" fillId="0" borderId="9" xfId="0" applyFont="1" applyBorder="1"/>
    <xf numFmtId="0" fontId="1" fillId="0" borderId="9" xfId="0" applyFont="1" applyBorder="1" applyAlignment="1">
      <alignment horizontal="left" vertical="top"/>
    </xf>
    <xf numFmtId="0" fontId="1" fillId="3" borderId="9" xfId="0" applyFont="1" applyFill="1" applyBorder="1"/>
    <xf numFmtId="0" fontId="1" fillId="3" borderId="9" xfId="0" applyFont="1" applyFill="1" applyBorder="1" applyAlignment="1">
      <alignment horizontal="left" vertical="top"/>
    </xf>
    <xf numFmtId="0" fontId="0" fillId="3" borderId="9" xfId="0" applyFill="1" applyBorder="1"/>
    <xf numFmtId="0" fontId="0" fillId="2" borderId="9" xfId="0" applyFill="1" applyBorder="1"/>
    <xf numFmtId="0" fontId="4" fillId="0" borderId="9" xfId="0" applyFont="1" applyBorder="1"/>
    <xf numFmtId="0" fontId="11" fillId="0" borderId="9" xfId="0" applyFont="1" applyBorder="1" applyAlignment="1">
      <alignment wrapText="1"/>
    </xf>
    <xf numFmtId="0" fontId="1" fillId="0" borderId="9" xfId="0" applyFont="1" applyBorder="1" applyProtection="1">
      <protection hidden="1"/>
    </xf>
    <xf numFmtId="0" fontId="0" fillId="0" borderId="9" xfId="0" applyBorder="1" applyProtection="1">
      <protection hidden="1"/>
    </xf>
    <xf numFmtId="49" fontId="0" fillId="3" borderId="9" xfId="0" applyNumberFormat="1" applyFill="1" applyBorder="1" applyAlignment="1">
      <alignment horizontal="left" wrapText="1"/>
    </xf>
    <xf numFmtId="49" fontId="6" fillId="3" borderId="9" xfId="0" applyNumberFormat="1" applyFont="1" applyFill="1" applyBorder="1" applyAlignment="1">
      <alignment wrapText="1"/>
    </xf>
    <xf numFmtId="0" fontId="6" fillId="3" borderId="9" xfId="0" applyFont="1" applyFill="1" applyBorder="1" applyAlignment="1">
      <alignment wrapText="1"/>
    </xf>
    <xf numFmtId="0" fontId="1" fillId="3" borderId="9" xfId="0" applyFont="1" applyFill="1" applyBorder="1" applyAlignment="1">
      <alignment horizontal="center"/>
    </xf>
    <xf numFmtId="0" fontId="1" fillId="0" borderId="9" xfId="0" applyFont="1" applyBorder="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vertical="center"/>
    </xf>
    <xf numFmtId="0" fontId="0" fillId="0" borderId="15" xfId="0" applyBorder="1" applyAlignment="1">
      <alignment horizontal="center" vertical="center"/>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8" xfId="0" applyFont="1" applyFill="1" applyBorder="1" applyAlignment="1">
      <alignment horizontal="center" vertical="center"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ni.kyrkjeeide\AppData\Local\Microsoft\Windows\INetCache\Content.Outlook\CNCY6DXA\Nytt%20tiltaksanalyse-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analyse"/>
    </sheetNames>
    <sheetDataSet>
      <sheetData sheetId="0" refreshError="1">
        <row r="93">
          <cell r="A93" t="str">
            <v>Hindre nedbygging</v>
          </cell>
          <cell r="C93" t="str">
            <v>Arealstørrelse nødvendig for tiltaket (dekar)</v>
          </cell>
          <cell r="D93" t="str">
            <v>Hva det vernes mot (eks. all nedbygging eller all ferdsel)</v>
          </cell>
          <cell r="E93" t="str">
            <v>Omtrentlig lokasjon(er), hvis mulig</v>
          </cell>
          <cell r="F93" t="str">
            <v>Evt. andel totalt areal som bevares</v>
          </cell>
        </row>
        <row r="94">
          <cell r="A94" t="str">
            <v>Begrense aktivitet ved inngjerding</v>
          </cell>
          <cell r="C94" t="str">
            <v>Lengde på gjerde (evt. arealstørrelse)</v>
          </cell>
          <cell r="D94" t="str">
            <v>Krav til gjerdet (eks. gjerdehøyde, spesielle krav til robusthet, finmasket gitter)</v>
          </cell>
          <cell r="E94" t="str">
            <v>Evt. vedlikehold</v>
          </cell>
          <cell r="F94" t="str">
            <v>Andre forhold ved lokasjon som kan påvirke tiltakskostnaden (eks. terreng, avstand fra vei)</v>
          </cell>
        </row>
        <row r="95">
          <cell r="A95" t="str">
            <v>Beite</v>
          </cell>
          <cell r="C95" t="str">
            <v>Arealstørrelse nødvendig for tiltaket (dekar)</v>
          </cell>
          <cell r="D95" t="str">
            <v>Dyreslag</v>
          </cell>
          <cell r="E95" t="str">
            <v>Hvor mange av hvert dyreslag?</v>
          </cell>
          <cell r="F95" t="str">
            <v>Frekvens (en gang, årlig, hvert 5. år? Samme behandling hver gang?)</v>
          </cell>
        </row>
        <row r="96">
          <cell r="A96" t="str">
            <v>Bekjempelse av fremmede arter</v>
          </cell>
          <cell r="C96" t="str">
            <v>Arealstørrelse nødvendig for tiltaket (dekar)</v>
          </cell>
          <cell r="D96" t="str">
            <v>Hvilke fremmede arter?</v>
          </cell>
          <cell r="E96" t="str">
            <v>Nærmere beskrivelse av tiltaket (eks. manuell rydding, antall timer per dekar). Evt. referer til spesifikt tiltak i Blaalid (2017)</v>
          </cell>
          <cell r="F96" t="str">
            <v>Frekvens (en gang, årlig, hvert 5. år? Samme behandling hver gang?)</v>
          </cell>
        </row>
        <row r="97">
          <cell r="A97" t="str">
            <v>Hogst</v>
          </cell>
          <cell r="C97" t="str">
            <v>Arealstørrelse nødvendig for tiltaket (dekar)</v>
          </cell>
          <cell r="D97" t="str">
            <v>Må trærne fjernes eller kan de ligge?</v>
          </cell>
          <cell r="E97" t="str">
            <v>Spesielt påkrevd utstyr (eks. tungt maskineri)</v>
          </cell>
          <cell r="F97" t="str">
            <v>Frekvens (en gang, årlig, hvert 5. år? Samme behandling hver gang?)</v>
          </cell>
        </row>
        <row r="98">
          <cell r="A98" t="str">
            <v>Skjøtsel</v>
          </cell>
          <cell r="C98" t="str">
            <v>Arealstørrelse nødvendig for tiltaket (dekar)</v>
          </cell>
          <cell r="D98" t="str">
            <v>Må biomassen fjernes eller kan det ligge?</v>
          </cell>
          <cell r="E98" t="str">
            <v>Spesielt påkrevd utstyr eller kun manuelt</v>
          </cell>
          <cell r="F98" t="str">
            <v>Frekvens (en gang, årlig, hvert 5. år? Samme behandling hver gang?)</v>
          </cell>
        </row>
        <row r="99">
          <cell r="A99" t="str">
            <v>Etablere yngleområder e.l.</v>
          </cell>
          <cell r="C99" t="str">
            <v>Arealstørrelse nødvendig for tiltaket (dekar)</v>
          </cell>
          <cell r="D99" t="str">
            <v>Beskrivelse i detalj hvordan området må endres</v>
          </cell>
          <cell r="E99" t="str">
            <v>Spesielt påkrevd utstyr (eks. gravemaskin)</v>
          </cell>
          <cell r="F99" t="str">
            <v>Andre forhold ved lokasjon som kan påvirke tiltakskostnaden (eks. terreng, avstand fra vei)</v>
          </cell>
        </row>
        <row r="100">
          <cell r="A100" t="str">
            <v>Restaurere</v>
          </cell>
          <cell r="C100" t="str">
            <v>Arealstørrelse (dekar) eller lengde (km) nødvendig for tiltaket</v>
          </cell>
          <cell r="D100" t="str">
            <v>Spesielt påkrevd utstyr (eks. gravemaskin)</v>
          </cell>
          <cell r="E100" t="str">
            <v>Beskrivelse i detalj hvordan området må endres</v>
          </cell>
          <cell r="F100" t="str">
            <v xml:space="preserve"> </v>
          </cell>
        </row>
        <row r="101">
          <cell r="A101" t="str">
            <v>Restaurering av myr</v>
          </cell>
          <cell r="C101" t="str">
            <v>Arealstørrelse for tiltak (dekar)/ lengde (km)</v>
          </cell>
          <cell r="D101" t="str">
            <v>Spesielt påkrevd utstyr (eks. gravemaskin)</v>
          </cell>
          <cell r="E101" t="str">
            <v>Myrtype</v>
          </cell>
          <cell r="F101" t="str">
            <v>Beskrivelse i detalj hvordan området må endres</v>
          </cell>
        </row>
        <row r="102">
          <cell r="A102" t="str">
            <v>Kanalisere ferdsel</v>
          </cell>
          <cell r="C102" t="str">
            <v>Lengde gangbane/sti (m)</v>
          </cell>
          <cell r="D102" t="str">
            <v>Beskrivelse av konstruksjon (eks. sti, meter gangbane, hvor høyt evt. løftet over terrenget)</v>
          </cell>
          <cell r="E102" t="str">
            <v>Andre forhold ved lokasjon som kan påvirke tiltakskostnaden (eks. terreng, avstand fra vei)</v>
          </cell>
          <cell r="F102" t="str">
            <v xml:space="preserve"> </v>
          </cell>
        </row>
        <row r="103">
          <cell r="A103" t="str">
            <v>Kanalisere annen bruk</v>
          </cell>
          <cell r="C103" t="str">
            <v>Antall installasjoner (eks. grillplasser)</v>
          </cell>
          <cell r="D103" t="str">
            <v>Beskrivelse av installasjon (type, størrelse, kvaliteter)</v>
          </cell>
          <cell r="E103" t="str">
            <v>Andre forhold ved lokasjon som kan påvirke tiltakskostnaden (eks. terreng, avstand fra vei)</v>
          </cell>
          <cell r="F103" t="str">
            <v xml:space="preserve"> </v>
          </cell>
        </row>
        <row r="104">
          <cell r="A104" t="str">
            <v>Jakt</v>
          </cell>
          <cell r="C104" t="str">
            <v>Størrelse på bestand</v>
          </cell>
          <cell r="D104" t="str">
            <v>Bestandsmål</v>
          </cell>
          <cell r="E104" t="str">
            <v>Dyreslag</v>
          </cell>
          <cell r="F104" t="str">
            <v>Andre forhold ved lokasjon som kan påvirke tiltakskostnaden (eks. terreng, avstand fra vei)</v>
          </cell>
        </row>
        <row r="105">
          <cell r="A105" t="str">
            <v>Ex situ-bevaring</v>
          </cell>
          <cell r="C105" t="str">
            <v>Areal nødvendig for bevaringsbed</v>
          </cell>
          <cell r="D105" t="str">
            <v>Antall/mengde frø i frøbank</v>
          </cell>
          <cell r="E105" t="str">
            <v>Andre krav til bevaringsbed eller frøbank-oppbevaring</v>
          </cell>
          <cell r="F105" t="str">
            <v xml:space="preserve"> </v>
          </cell>
        </row>
        <row r="106">
          <cell r="A106" t="str">
            <v>Andre tiltak</v>
          </cell>
          <cell r="C106" t="str">
            <v>Så detaljert som mulig der det er relevant for tiltakskostnadene (aktiviteter og konsekvenser). Areal, lengder er ofte viktig, samt frekvens</v>
          </cell>
          <cell r="D106" t="str">
            <v xml:space="preserve"> </v>
          </cell>
          <cell r="E106" t="str">
            <v xml:space="preserve"> </v>
          </cell>
          <cell r="F106" t="str">
            <v xml:space="preserve"> </v>
          </cell>
        </row>
        <row r="108">
          <cell r="A108" t="str">
            <v>Sikkerhetskategorier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zoomScaleNormal="100" workbookViewId="0">
      <selection activeCell="A3" sqref="A3"/>
    </sheetView>
  </sheetViews>
  <sheetFormatPr defaultColWidth="9.140625" defaultRowHeight="15" x14ac:dyDescent="0.25"/>
  <cols>
    <col min="1" max="1" width="26.42578125" style="3" customWidth="1"/>
    <col min="2" max="2" width="37.28515625" style="3" customWidth="1"/>
    <col min="3" max="3" width="59.5703125" style="3" customWidth="1"/>
    <col min="4" max="4" width="30.85546875" style="3" customWidth="1"/>
    <col min="5" max="5" width="51.42578125" style="3" customWidth="1"/>
    <col min="6" max="6" width="38" style="3" customWidth="1"/>
    <col min="7" max="7" width="32.28515625" style="3" customWidth="1"/>
    <col min="8" max="8" width="44.85546875" style="3" customWidth="1"/>
    <col min="9" max="9" width="11.140625" style="3" customWidth="1"/>
    <col min="10" max="16384" width="9.140625" style="3"/>
  </cols>
  <sheetData>
    <row r="1" spans="1:7" x14ac:dyDescent="0.25">
      <c r="A1" s="25" t="s">
        <v>391</v>
      </c>
    </row>
    <row r="2" spans="1:7" x14ac:dyDescent="0.25">
      <c r="A2" t="s">
        <v>392</v>
      </c>
    </row>
    <row r="4" spans="1:7" x14ac:dyDescent="0.25">
      <c r="A4" s="4" t="s">
        <v>22</v>
      </c>
      <c r="B4" s="4" t="s">
        <v>21</v>
      </c>
      <c r="C4" s="4" t="s">
        <v>2</v>
      </c>
      <c r="D4" s="4" t="s">
        <v>26</v>
      </c>
      <c r="E4" s="4" t="s">
        <v>3</v>
      </c>
    </row>
    <row r="5" spans="1:7" x14ac:dyDescent="0.25">
      <c r="A5" s="3" t="s">
        <v>49</v>
      </c>
      <c r="B5" s="3" t="s">
        <v>50</v>
      </c>
      <c r="C5" s="5" t="s">
        <v>393</v>
      </c>
      <c r="D5" s="6"/>
      <c r="E5" s="4"/>
    </row>
    <row r="6" spans="1:7" x14ac:dyDescent="0.25">
      <c r="A6" s="3" t="s">
        <v>0</v>
      </c>
      <c r="B6" s="3" t="s">
        <v>23</v>
      </c>
      <c r="C6" s="7" t="s">
        <v>199</v>
      </c>
      <c r="D6" s="8"/>
      <c r="E6" s="9"/>
    </row>
    <row r="7" spans="1:7" ht="30" x14ac:dyDescent="0.25">
      <c r="A7" s="3" t="s">
        <v>1</v>
      </c>
      <c r="B7" s="3" t="s">
        <v>27</v>
      </c>
      <c r="C7" s="7" t="s">
        <v>200</v>
      </c>
      <c r="D7" s="8"/>
      <c r="E7" s="9"/>
    </row>
    <row r="8" spans="1:7" ht="120" x14ac:dyDescent="0.25">
      <c r="A8" s="3" t="s">
        <v>48</v>
      </c>
      <c r="B8" s="3" t="s">
        <v>63</v>
      </c>
      <c r="C8" s="81" t="s">
        <v>366</v>
      </c>
      <c r="D8" s="8"/>
      <c r="E8" s="7"/>
      <c r="G8" s="25"/>
    </row>
    <row r="9" spans="1:7" ht="104.25" customHeight="1" x14ac:dyDescent="0.25">
      <c r="A9" s="3" t="s">
        <v>43</v>
      </c>
      <c r="B9" s="3" t="s">
        <v>44</v>
      </c>
      <c r="C9" s="7" t="s">
        <v>350</v>
      </c>
      <c r="D9" s="7"/>
      <c r="E9" s="7"/>
      <c r="G9" s="25"/>
    </row>
    <row r="10" spans="1:7" ht="208.5" customHeight="1" x14ac:dyDescent="0.25">
      <c r="A10" s="3" t="s">
        <v>108</v>
      </c>
      <c r="B10" s="3" t="s">
        <v>107</v>
      </c>
      <c r="C10" s="80" t="s">
        <v>231</v>
      </c>
      <c r="D10" s="7"/>
      <c r="E10" s="7" t="s">
        <v>211</v>
      </c>
      <c r="G10" s="10"/>
    </row>
    <row r="11" spans="1:7" ht="409.5" x14ac:dyDescent="0.25">
      <c r="A11" s="3" t="s">
        <v>28</v>
      </c>
      <c r="B11" s="3" t="s">
        <v>64</v>
      </c>
      <c r="C11" s="7" t="s">
        <v>230</v>
      </c>
      <c r="D11" s="81" t="s">
        <v>358</v>
      </c>
      <c r="E11" s="7" t="s">
        <v>383</v>
      </c>
      <c r="G11" s="10"/>
    </row>
    <row r="12" spans="1:7" ht="216" customHeight="1" x14ac:dyDescent="0.25">
      <c r="A12" s="3" t="s">
        <v>29</v>
      </c>
      <c r="B12" s="3" t="s">
        <v>30</v>
      </c>
      <c r="C12" s="7" t="s">
        <v>230</v>
      </c>
      <c r="D12" s="7"/>
      <c r="E12" s="7" t="s">
        <v>367</v>
      </c>
      <c r="F12" s="25"/>
      <c r="G12" s="25"/>
    </row>
    <row r="13" spans="1:7" ht="120" x14ac:dyDescent="0.25">
      <c r="A13" s="3" t="s">
        <v>31</v>
      </c>
      <c r="B13" s="3" t="s">
        <v>32</v>
      </c>
      <c r="C13" s="81" t="s">
        <v>359</v>
      </c>
      <c r="D13" s="5"/>
      <c r="E13" s="81" t="s">
        <v>386</v>
      </c>
      <c r="G13" s="25"/>
    </row>
    <row r="14" spans="1:7" x14ac:dyDescent="0.25">
      <c r="A14" s="3" t="s">
        <v>33</v>
      </c>
      <c r="B14" s="11">
        <v>2011</v>
      </c>
      <c r="C14" s="7" t="s">
        <v>213</v>
      </c>
      <c r="D14" s="12"/>
      <c r="E14" s="7"/>
    </row>
    <row r="15" spans="1:7" ht="30" x14ac:dyDescent="0.25">
      <c r="A15" s="3" t="s">
        <v>34</v>
      </c>
      <c r="B15" s="3" t="s">
        <v>24</v>
      </c>
      <c r="C15" s="7" t="s">
        <v>214</v>
      </c>
      <c r="D15" s="12"/>
      <c r="E15" s="7"/>
    </row>
    <row r="16" spans="1:7" ht="30" x14ac:dyDescent="0.25">
      <c r="A16" s="3" t="s">
        <v>35</v>
      </c>
      <c r="B16" s="3" t="s">
        <v>25</v>
      </c>
      <c r="C16" s="7" t="s">
        <v>215</v>
      </c>
      <c r="D16" s="12"/>
      <c r="E16" s="7"/>
    </row>
    <row r="17" spans="1:7" ht="60" x14ac:dyDescent="0.25">
      <c r="A17" s="13" t="s">
        <v>36</v>
      </c>
      <c r="B17" s="14" t="s">
        <v>60</v>
      </c>
      <c r="C17" s="15" t="s">
        <v>212</v>
      </c>
      <c r="D17" s="16"/>
      <c r="E17" s="17" t="s">
        <v>216</v>
      </c>
      <c r="G17" s="25"/>
    </row>
    <row r="18" spans="1:7" ht="45" x14ac:dyDescent="0.25">
      <c r="A18" s="13" t="s">
        <v>37</v>
      </c>
      <c r="B18" s="13" t="s">
        <v>51</v>
      </c>
      <c r="C18" s="15"/>
      <c r="D18" s="15" t="s">
        <v>356</v>
      </c>
      <c r="E18" s="7" t="s">
        <v>232</v>
      </c>
      <c r="G18" s="25"/>
    </row>
    <row r="19" spans="1:7" ht="45" x14ac:dyDescent="0.25">
      <c r="A19" s="13" t="s">
        <v>38</v>
      </c>
      <c r="B19" s="13" t="s">
        <v>51</v>
      </c>
      <c r="C19" s="15"/>
      <c r="D19" s="15" t="s">
        <v>357</v>
      </c>
      <c r="E19" s="7" t="s">
        <v>232</v>
      </c>
      <c r="G19" s="25"/>
    </row>
    <row r="20" spans="1:7" ht="165" x14ac:dyDescent="0.25">
      <c r="A20" s="13" t="s">
        <v>52</v>
      </c>
      <c r="B20" s="13" t="s">
        <v>84</v>
      </c>
      <c r="C20" s="15" t="s">
        <v>378</v>
      </c>
      <c r="D20" s="81" t="s">
        <v>358</v>
      </c>
      <c r="E20" s="81" t="s">
        <v>368</v>
      </c>
      <c r="G20" s="25"/>
    </row>
    <row r="21" spans="1:7" ht="60" x14ac:dyDescent="0.25">
      <c r="A21" s="13" t="s">
        <v>53</v>
      </c>
      <c r="B21" s="13" t="s">
        <v>85</v>
      </c>
      <c r="C21" s="15" t="s">
        <v>379</v>
      </c>
      <c r="D21" s="15"/>
      <c r="E21" s="7" t="s">
        <v>267</v>
      </c>
      <c r="G21" s="25"/>
    </row>
    <row r="22" spans="1:7" ht="30" x14ac:dyDescent="0.25">
      <c r="A22" s="14" t="s">
        <v>105</v>
      </c>
      <c r="B22" s="14" t="s">
        <v>106</v>
      </c>
      <c r="C22" s="15" t="s">
        <v>338</v>
      </c>
      <c r="D22" s="15"/>
      <c r="E22" s="7"/>
    </row>
    <row r="23" spans="1:7" ht="90" x14ac:dyDescent="0.25">
      <c r="A23" s="13" t="s">
        <v>83</v>
      </c>
      <c r="B23" s="13" t="s">
        <v>92</v>
      </c>
      <c r="C23" s="15" t="s">
        <v>380</v>
      </c>
      <c r="D23" s="15" t="s">
        <v>340</v>
      </c>
      <c r="E23" s="81" t="s">
        <v>381</v>
      </c>
    </row>
    <row r="24" spans="1:7" ht="60" x14ac:dyDescent="0.25">
      <c r="A24" s="13" t="s">
        <v>39</v>
      </c>
      <c r="B24" s="13" t="s">
        <v>62</v>
      </c>
      <c r="C24" s="15" t="s">
        <v>339</v>
      </c>
      <c r="D24" s="7"/>
      <c r="E24" s="7" t="s">
        <v>360</v>
      </c>
    </row>
    <row r="25" spans="1:7" ht="32.25" customHeight="1" x14ac:dyDescent="0.25">
      <c r="A25" s="13" t="s">
        <v>40</v>
      </c>
      <c r="B25" s="13" t="s">
        <v>87</v>
      </c>
      <c r="C25" s="18" t="s">
        <v>217</v>
      </c>
      <c r="D25" s="18" t="s">
        <v>218</v>
      </c>
      <c r="E25" s="19" t="s">
        <v>219</v>
      </c>
    </row>
    <row r="26" spans="1:7" x14ac:dyDescent="0.25">
      <c r="A26" s="13" t="s">
        <v>40</v>
      </c>
      <c r="B26" s="13" t="s">
        <v>87</v>
      </c>
      <c r="C26" s="18" t="s">
        <v>220</v>
      </c>
      <c r="D26" s="18" t="s">
        <v>218</v>
      </c>
      <c r="E26" s="18"/>
    </row>
    <row r="27" spans="1:7" x14ac:dyDescent="0.25">
      <c r="A27" s="13" t="s">
        <v>40</v>
      </c>
      <c r="B27" s="13" t="s">
        <v>87</v>
      </c>
      <c r="C27" s="18" t="s">
        <v>221</v>
      </c>
      <c r="D27" s="18" t="s">
        <v>218</v>
      </c>
      <c r="E27" s="18"/>
    </row>
    <row r="28" spans="1:7" x14ac:dyDescent="0.25">
      <c r="A28" s="13" t="s">
        <v>40</v>
      </c>
      <c r="B28" s="13" t="s">
        <v>87</v>
      </c>
      <c r="C28" s="18" t="s">
        <v>222</v>
      </c>
      <c r="D28" s="18" t="s">
        <v>218</v>
      </c>
      <c r="E28" s="18"/>
    </row>
    <row r="29" spans="1:7" x14ac:dyDescent="0.25">
      <c r="A29" s="13" t="s">
        <v>40</v>
      </c>
      <c r="B29" s="13" t="s">
        <v>87</v>
      </c>
      <c r="C29" s="18" t="s">
        <v>223</v>
      </c>
      <c r="D29" s="18" t="s">
        <v>218</v>
      </c>
      <c r="E29" s="18"/>
    </row>
    <row r="30" spans="1:7" x14ac:dyDescent="0.25">
      <c r="A30" s="13" t="s">
        <v>40</v>
      </c>
      <c r="B30" s="13" t="s">
        <v>87</v>
      </c>
      <c r="C30" s="18" t="s">
        <v>224</v>
      </c>
      <c r="D30" s="18" t="s">
        <v>218</v>
      </c>
      <c r="E30" s="18"/>
    </row>
    <row r="31" spans="1:7" x14ac:dyDescent="0.25">
      <c r="A31" s="13" t="s">
        <v>40</v>
      </c>
      <c r="B31" s="13" t="s">
        <v>87</v>
      </c>
      <c r="C31" s="18" t="s">
        <v>225</v>
      </c>
      <c r="D31" s="18" t="s">
        <v>218</v>
      </c>
      <c r="E31" s="18"/>
    </row>
    <row r="32" spans="1:7" x14ac:dyDescent="0.25">
      <c r="A32" s="13" t="s">
        <v>41</v>
      </c>
      <c r="B32" s="13" t="s">
        <v>61</v>
      </c>
      <c r="C32" s="15"/>
      <c r="D32" s="15" t="s">
        <v>228</v>
      </c>
      <c r="E32" s="7"/>
    </row>
    <row r="33" spans="1:8" ht="60" x14ac:dyDescent="0.25">
      <c r="A33" s="13" t="s">
        <v>42</v>
      </c>
      <c r="B33" s="13" t="s">
        <v>111</v>
      </c>
      <c r="C33" s="15" t="s">
        <v>387</v>
      </c>
      <c r="D33" s="15"/>
      <c r="E33" s="7"/>
    </row>
    <row r="34" spans="1:8" x14ac:dyDescent="0.25">
      <c r="C34" s="9"/>
      <c r="D34" s="9"/>
      <c r="E34" s="9"/>
    </row>
    <row r="35" spans="1:8" x14ac:dyDescent="0.25">
      <c r="B35" s="13"/>
      <c r="C35" s="9"/>
      <c r="D35" s="9"/>
      <c r="E35" s="9"/>
    </row>
    <row r="36" spans="1:8" ht="225" x14ac:dyDescent="0.25">
      <c r="B36" s="20" t="s">
        <v>110</v>
      </c>
    </row>
    <row r="37" spans="1:8" x14ac:dyDescent="0.25">
      <c r="B37" s="4" t="s">
        <v>104</v>
      </c>
      <c r="C37" s="4" t="s">
        <v>54</v>
      </c>
      <c r="D37" s="4" t="s">
        <v>47</v>
      </c>
      <c r="E37" s="4" t="s">
        <v>19</v>
      </c>
      <c r="F37" s="4" t="s">
        <v>20</v>
      </c>
      <c r="G37" s="4" t="s">
        <v>65</v>
      </c>
      <c r="H37" s="4" t="s">
        <v>55</v>
      </c>
    </row>
    <row r="38" spans="1:8" ht="48" customHeight="1" x14ac:dyDescent="0.25">
      <c r="A38" s="4" t="s">
        <v>8</v>
      </c>
      <c r="B38" s="5" t="s">
        <v>201</v>
      </c>
      <c r="C38" s="5" t="s">
        <v>209</v>
      </c>
      <c r="D38" s="5" t="s">
        <v>202</v>
      </c>
      <c r="E38" s="5" t="s">
        <v>203</v>
      </c>
      <c r="F38" s="5" t="s">
        <v>204</v>
      </c>
      <c r="G38" s="5" t="s">
        <v>390</v>
      </c>
      <c r="H38" s="5"/>
    </row>
    <row r="39" spans="1:8" ht="73.5" customHeight="1" x14ac:dyDescent="0.25">
      <c r="A39" s="4" t="s">
        <v>45</v>
      </c>
      <c r="B39" s="5" t="s">
        <v>205</v>
      </c>
      <c r="C39" s="5" t="s">
        <v>210</v>
      </c>
      <c r="D39" s="5" t="s">
        <v>202</v>
      </c>
      <c r="E39" s="5" t="s">
        <v>203</v>
      </c>
      <c r="F39" s="5" t="s">
        <v>204</v>
      </c>
      <c r="G39" s="5" t="s">
        <v>390</v>
      </c>
      <c r="H39" s="5"/>
    </row>
    <row r="40" spans="1:8" ht="70.5" customHeight="1" x14ac:dyDescent="0.25">
      <c r="A40" s="4" t="s">
        <v>226</v>
      </c>
      <c r="B40" s="5" t="s">
        <v>206</v>
      </c>
      <c r="C40" s="5" t="s">
        <v>208</v>
      </c>
      <c r="D40" s="5" t="s">
        <v>207</v>
      </c>
      <c r="E40" s="5" t="s">
        <v>207</v>
      </c>
      <c r="F40" s="5" t="s">
        <v>204</v>
      </c>
      <c r="G40" s="5" t="s">
        <v>390</v>
      </c>
      <c r="H40" s="82" t="s">
        <v>361</v>
      </c>
    </row>
    <row r="41" spans="1:8" x14ac:dyDescent="0.25">
      <c r="A41" s="21"/>
      <c r="B41" s="4"/>
      <c r="C41" s="4"/>
      <c r="D41" s="4"/>
      <c r="E41" s="4"/>
      <c r="F41" s="4"/>
      <c r="G41" s="4"/>
    </row>
    <row r="42" spans="1:8" x14ac:dyDescent="0.25">
      <c r="B42" s="4"/>
      <c r="C42" s="4"/>
      <c r="D42" s="4"/>
      <c r="E42" s="4"/>
      <c r="F42" s="4"/>
      <c r="G42" s="4"/>
    </row>
    <row r="43" spans="1:8" x14ac:dyDescent="0.25">
      <c r="B43" s="4"/>
      <c r="C43" s="4"/>
      <c r="D43" s="4"/>
      <c r="E43" s="4"/>
      <c r="F43" s="4"/>
      <c r="G43" s="4"/>
    </row>
    <row r="44" spans="1:8" ht="30" x14ac:dyDescent="0.25">
      <c r="A44" s="4" t="s">
        <v>56</v>
      </c>
      <c r="B44" s="5" t="s">
        <v>354</v>
      </c>
      <c r="C44" s="5" t="s">
        <v>369</v>
      </c>
      <c r="D44" s="4"/>
      <c r="E44" s="4"/>
      <c r="F44" s="4"/>
      <c r="G44" s="4"/>
    </row>
    <row r="45" spans="1:8" x14ac:dyDescent="0.25">
      <c r="A45" s="4"/>
      <c r="B45" s="4"/>
      <c r="C45" s="4"/>
      <c r="D45" s="4"/>
      <c r="E45" s="4"/>
      <c r="F45" s="4"/>
      <c r="G45" s="4"/>
    </row>
    <row r="47" spans="1:8" ht="60" x14ac:dyDescent="0.25">
      <c r="A47" s="20" t="s">
        <v>109</v>
      </c>
    </row>
    <row r="48" spans="1:8" ht="30" x14ac:dyDescent="0.25">
      <c r="A48" s="4" t="s">
        <v>66</v>
      </c>
      <c r="B48" s="4" t="s">
        <v>88</v>
      </c>
      <c r="C48" s="4" t="s">
        <v>55</v>
      </c>
    </row>
    <row r="49" spans="1:7" ht="267.75" customHeight="1" x14ac:dyDescent="0.25">
      <c r="A49" s="5"/>
      <c r="B49" s="5"/>
      <c r="C49" s="5" t="s">
        <v>362</v>
      </c>
    </row>
    <row r="51" spans="1:7" x14ac:dyDescent="0.25">
      <c r="A51" s="4" t="s">
        <v>67</v>
      </c>
    </row>
    <row r="52" spans="1:7" x14ac:dyDescent="0.25">
      <c r="A52" s="4" t="s">
        <v>69</v>
      </c>
      <c r="B52" s="4" t="s">
        <v>70</v>
      </c>
      <c r="C52" s="4" t="s">
        <v>57</v>
      </c>
      <c r="D52" s="4" t="s">
        <v>58</v>
      </c>
      <c r="E52" s="4" t="s">
        <v>55</v>
      </c>
    </row>
    <row r="53" spans="1:7" x14ac:dyDescent="0.25">
      <c r="A53" s="4" t="s">
        <v>9</v>
      </c>
      <c r="B53" s="22" t="s">
        <v>227</v>
      </c>
      <c r="C53" s="23"/>
      <c r="D53" s="23"/>
      <c r="E53" s="5" t="s">
        <v>229</v>
      </c>
      <c r="G53"/>
    </row>
    <row r="54" spans="1:7" x14ac:dyDescent="0.25">
      <c r="A54" s="4" t="s">
        <v>59</v>
      </c>
      <c r="B54" s="22"/>
      <c r="C54" s="5"/>
      <c r="D54" s="5"/>
      <c r="E54" s="5"/>
    </row>
    <row r="57" spans="1:7" x14ac:dyDescent="0.25">
      <c r="C57" s="9"/>
    </row>
    <row r="59" spans="1:7" x14ac:dyDescent="0.25">
      <c r="A59" s="24" t="s">
        <v>68</v>
      </c>
    </row>
    <row r="60" spans="1:7" ht="45" x14ac:dyDescent="0.25">
      <c r="A60" s="4" t="s">
        <v>71</v>
      </c>
      <c r="B60" s="4" t="s">
        <v>7</v>
      </c>
    </row>
    <row r="61" spans="1:7" x14ac:dyDescent="0.25">
      <c r="A61" s="5"/>
      <c r="B61" s="5" t="s">
        <v>341</v>
      </c>
      <c r="F61"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4"/>
  <sheetViews>
    <sheetView topLeftCell="A26" zoomScale="90" zoomScaleNormal="90" workbookViewId="0">
      <selection activeCell="C46" sqref="C46"/>
    </sheetView>
  </sheetViews>
  <sheetFormatPr defaultColWidth="9.140625" defaultRowHeight="15" x14ac:dyDescent="0.25"/>
  <cols>
    <col min="1" max="1" width="14.42578125" style="25" customWidth="1"/>
    <col min="2" max="2" width="70.7109375" style="25" customWidth="1"/>
    <col min="3" max="3" width="49.42578125" style="25" customWidth="1"/>
    <col min="4" max="4" width="20.42578125" style="25" customWidth="1"/>
    <col min="5" max="5" width="38" style="25" customWidth="1"/>
    <col min="6" max="6" width="59.140625" style="25" customWidth="1"/>
    <col min="7" max="8" width="20.7109375" style="25" customWidth="1"/>
    <col min="9" max="9" width="40.7109375" style="25" customWidth="1"/>
    <col min="10" max="10" width="54.85546875" style="25" customWidth="1"/>
    <col min="11" max="11" width="27.42578125" style="25" customWidth="1"/>
    <col min="12" max="12" width="27.28515625" style="25" customWidth="1"/>
    <col min="13" max="13" width="29.140625" style="25" customWidth="1"/>
    <col min="14" max="14" width="23.85546875" style="25" customWidth="1"/>
    <col min="15" max="15" width="20.5703125" style="25" customWidth="1"/>
    <col min="16" max="16" width="22.5703125" style="25" customWidth="1"/>
    <col min="17" max="17" width="44.5703125" style="25" customWidth="1"/>
    <col min="18" max="18" width="20.7109375" style="25" customWidth="1"/>
    <col min="19" max="16384" width="9.140625" style="25"/>
  </cols>
  <sheetData>
    <row r="1" spans="1:18" x14ac:dyDescent="0.25">
      <c r="A1" s="68" t="s">
        <v>82</v>
      </c>
      <c r="B1" s="69"/>
    </row>
    <row r="4" spans="1:18" x14ac:dyDescent="0.25">
      <c r="A4" s="68" t="s">
        <v>4</v>
      </c>
      <c r="B4" s="68" t="s">
        <v>72</v>
      </c>
      <c r="C4" s="68" t="s">
        <v>73</v>
      </c>
      <c r="D4" s="68" t="s">
        <v>112</v>
      </c>
      <c r="E4" s="68" t="s">
        <v>74</v>
      </c>
      <c r="F4" s="68" t="s">
        <v>113</v>
      </c>
      <c r="G4" s="84" t="s">
        <v>114</v>
      </c>
      <c r="H4" s="84"/>
      <c r="I4" s="84"/>
      <c r="J4" s="84"/>
      <c r="K4" s="70" t="s">
        <v>115</v>
      </c>
      <c r="L4" s="68" t="s">
        <v>46</v>
      </c>
      <c r="M4" s="84" t="s">
        <v>116</v>
      </c>
      <c r="N4" s="84"/>
      <c r="O4" s="84"/>
      <c r="P4" s="84"/>
      <c r="Q4" s="68" t="s">
        <v>3</v>
      </c>
      <c r="R4" s="68" t="s">
        <v>75</v>
      </c>
    </row>
    <row r="5" spans="1:18" x14ac:dyDescent="0.25">
      <c r="A5" s="68" t="s">
        <v>78</v>
      </c>
      <c r="B5" s="68"/>
      <c r="C5" s="68"/>
      <c r="D5" s="68" t="str">
        <f>IF(ISTEXT(#REF!),"(NB! Velg tiltakskategori under)","")</f>
        <v/>
      </c>
      <c r="E5" s="68" t="s">
        <v>117</v>
      </c>
      <c r="F5" s="68" t="s">
        <v>117</v>
      </c>
      <c r="G5" s="84" t="s">
        <v>118</v>
      </c>
      <c r="H5" s="84"/>
      <c r="I5" s="84"/>
      <c r="J5" s="84"/>
      <c r="K5" s="68" t="s">
        <v>119</v>
      </c>
      <c r="L5" s="68" t="s">
        <v>117</v>
      </c>
      <c r="M5" s="71" t="s">
        <v>120</v>
      </c>
      <c r="N5" s="68" t="s">
        <v>121</v>
      </c>
      <c r="O5" s="68" t="s">
        <v>122</v>
      </c>
      <c r="P5" s="68" t="s">
        <v>123</v>
      </c>
    </row>
    <row r="6" spans="1:18" ht="45" x14ac:dyDescent="0.25">
      <c r="A6" s="68" t="s">
        <v>15</v>
      </c>
      <c r="B6" s="72"/>
      <c r="C6" s="72"/>
      <c r="D6" s="72"/>
      <c r="E6" s="72"/>
      <c r="F6" s="72"/>
      <c r="G6" s="83" t="str">
        <f>IF(ISNUMBER(SEARCH([1]Tiltaksanalyse!$A$93,$D6)),[1]Tiltaksanalyse!C$93,IF(ISNUMBER(SEARCH([1]Tiltaksanalyse!$A$94,[1]Tiltaksanalyse!$D8)),[1]Tiltaksanalyse!C$94,IF(ISNUMBER(SEARCH([1]Tiltaksanalyse!$A$95,[1]Tiltaksanalyse!$D8)),[1]Tiltaksanalyse!C$95,IF(ISNUMBER(SEARCH([1]Tiltaksanalyse!$A$96,[1]Tiltaksanalyse!$D8)),[1]Tiltaksanalyse!C$96,IF(ISNUMBER(SEARCH([1]Tiltaksanalyse!$A$97,[1]Tiltaksanalyse!$D8)),[1]Tiltaksanalyse!C$97,IF(ISNUMBER(SEARCH([1]Tiltaksanalyse!$A$98,[1]Tiltaksanalyse!$D8)),[1]Tiltaksanalyse!C$98,IF(ISNUMBER(SEARCH([1]Tiltaksanalyse!$A$99,[1]Tiltaksanalyse!$D8)),[1]Tiltaksanalyse!C$99,IF(ISNUMBER(SEARCH([1]Tiltaksanalyse!$A$100,[1]Tiltaksanalyse!$D8)),[1]Tiltaksanalyse!C$100,IF(ISNUMBER(SEARCH([1]Tiltaksanalyse!$A$101,[1]Tiltaksanalyse!$D8)),[1]Tiltaksanalyse!C$101,IF(ISNUMBER(SEARCH([1]Tiltaksanalyse!$A$102,[1]Tiltaksanalyse!$D8)),[1]Tiltaksanalyse!C$102,IF(ISNUMBER(SEARCH([1]Tiltaksanalyse!$A$103,[1]Tiltaksanalyse!$D8)),[1]Tiltaksanalyse!C$103,IF(ISNUMBER(SEARCH([1]Tiltaksanalyse!$A$104,[1]Tiltaksanalyse!$D8)),[1]Tiltaksanalyse!C$104,IF(ISNUMBER(SEARCH([1]Tiltaksanalyse!$A$105,[1]Tiltaksanalyse!$D8)),[1]Tiltaksanalyse!C$105,IF(ISNUMBER(SEARCH([1]Tiltaksanalyse!$A$106,[1]Tiltaksanalyse!$D8)),[1]Tiltaksanalyse!C$106,IF(ISNUMBER(SEARCH([1]Tiltaksanalyse!$A$108,[1]Tiltaksanalyse!$D8)),[1]Tiltaksanalyse!C$107,"")))))))))))))))</f>
        <v/>
      </c>
      <c r="H6" s="83" t="str">
        <f>IF(ISNUMBER(SEARCH([1]Tiltaksanalyse!$A$93,$D6)),[1]Tiltaksanalyse!D$93,IF(ISNUMBER(SEARCH([1]Tiltaksanalyse!$A$94,[1]Tiltaksanalyse!$D8)),[1]Tiltaksanalyse!D$94,IF(ISNUMBER(SEARCH([1]Tiltaksanalyse!$A$95,[1]Tiltaksanalyse!$D8)),[1]Tiltaksanalyse!D$95,IF(ISNUMBER(SEARCH([1]Tiltaksanalyse!$A$96,[1]Tiltaksanalyse!$D8)),[1]Tiltaksanalyse!D$96,IF(ISNUMBER(SEARCH([1]Tiltaksanalyse!$A$97,[1]Tiltaksanalyse!$D8)),[1]Tiltaksanalyse!D$97,IF(ISNUMBER(SEARCH([1]Tiltaksanalyse!$A$98,[1]Tiltaksanalyse!$D8)),[1]Tiltaksanalyse!D$98,IF(ISNUMBER(SEARCH([1]Tiltaksanalyse!$A$99,[1]Tiltaksanalyse!$D8)),[1]Tiltaksanalyse!D$99,IF(ISNUMBER(SEARCH([1]Tiltaksanalyse!$A$100,[1]Tiltaksanalyse!$D8)),[1]Tiltaksanalyse!D$100,IF(ISNUMBER(SEARCH([1]Tiltaksanalyse!$A$101,[1]Tiltaksanalyse!$D8)),[1]Tiltaksanalyse!D$101,IF(ISNUMBER(SEARCH([1]Tiltaksanalyse!$A$102,[1]Tiltaksanalyse!$D8)),[1]Tiltaksanalyse!D$102,IF(ISNUMBER(SEARCH([1]Tiltaksanalyse!$A$103,[1]Tiltaksanalyse!$D8)),[1]Tiltaksanalyse!D$103,IF(ISNUMBER(SEARCH([1]Tiltaksanalyse!$A$104,[1]Tiltaksanalyse!$D8)),[1]Tiltaksanalyse!D$104,IF(ISNUMBER(SEARCH([1]Tiltaksanalyse!$A$105,[1]Tiltaksanalyse!$D8)),[1]Tiltaksanalyse!D$105,IF(ISNUMBER(SEARCH([1]Tiltaksanalyse!$A$106,[1]Tiltaksanalyse!$D8)),[1]Tiltaksanalyse!D$106,IF(ISNUMBER(SEARCH([1]Tiltaksanalyse!$A$108,[1]Tiltaksanalyse!$D8)),[1]Tiltaksanalyse!D$107,"")))))))))))))))</f>
        <v/>
      </c>
      <c r="I6" s="83" t="str">
        <f>IF(ISNUMBER(SEARCH([1]Tiltaksanalyse!$A$93,$D6)),[1]Tiltaksanalyse!E$93,IF(ISNUMBER(SEARCH([1]Tiltaksanalyse!$A$94,[1]Tiltaksanalyse!$D8)),[1]Tiltaksanalyse!E$94,IF(ISNUMBER(SEARCH([1]Tiltaksanalyse!$A$95,[1]Tiltaksanalyse!$D8)),[1]Tiltaksanalyse!E$95,IF(ISNUMBER(SEARCH([1]Tiltaksanalyse!$A$96,[1]Tiltaksanalyse!$D8)),[1]Tiltaksanalyse!E$96,IF(ISNUMBER(SEARCH([1]Tiltaksanalyse!$A$97,[1]Tiltaksanalyse!$D8)),[1]Tiltaksanalyse!E$97,IF(ISNUMBER(SEARCH([1]Tiltaksanalyse!$A$98,[1]Tiltaksanalyse!$D8)),[1]Tiltaksanalyse!E$98,IF(ISNUMBER(SEARCH([1]Tiltaksanalyse!$A$99,[1]Tiltaksanalyse!$D8)),[1]Tiltaksanalyse!E$99,IF(ISNUMBER(SEARCH([1]Tiltaksanalyse!$A$100,[1]Tiltaksanalyse!$D8)),[1]Tiltaksanalyse!E$100,IF(ISNUMBER(SEARCH([1]Tiltaksanalyse!$A$101,[1]Tiltaksanalyse!$D8)),[1]Tiltaksanalyse!E$101,IF(ISNUMBER(SEARCH([1]Tiltaksanalyse!$A$102,[1]Tiltaksanalyse!$D8)),[1]Tiltaksanalyse!E$102,IF(ISNUMBER(SEARCH([1]Tiltaksanalyse!$A$103,[1]Tiltaksanalyse!$D8)),[1]Tiltaksanalyse!E$103,IF(ISNUMBER(SEARCH([1]Tiltaksanalyse!$A$104,[1]Tiltaksanalyse!$D8)),[1]Tiltaksanalyse!E$104,IF(ISNUMBER(SEARCH([1]Tiltaksanalyse!$A$105,[1]Tiltaksanalyse!$D8)),[1]Tiltaksanalyse!E$105,IF(ISNUMBER(SEARCH([1]Tiltaksanalyse!$A$106,[1]Tiltaksanalyse!$D8)),[1]Tiltaksanalyse!E$106,IF(ISNUMBER(SEARCH([1]Tiltaksanalyse!$A$108,[1]Tiltaksanalyse!$D8)),[1]Tiltaksanalyse!E$107,"")))))))))))))))</f>
        <v/>
      </c>
      <c r="J6" s="83" t="str">
        <f>IF(ISNUMBER(SEARCH([1]Tiltaksanalyse!$A$93,$D6)),[1]Tiltaksanalyse!F$93,IF(ISNUMBER(SEARCH([1]Tiltaksanalyse!$A$94,[1]Tiltaksanalyse!$D8)),[1]Tiltaksanalyse!F$94,IF(ISNUMBER(SEARCH([1]Tiltaksanalyse!$A$95,[1]Tiltaksanalyse!$D8)),[1]Tiltaksanalyse!F$95,IF(ISNUMBER(SEARCH([1]Tiltaksanalyse!$A$96,[1]Tiltaksanalyse!$D8)),[1]Tiltaksanalyse!F$96,IF(ISNUMBER(SEARCH([1]Tiltaksanalyse!$A$97,[1]Tiltaksanalyse!$D8)),[1]Tiltaksanalyse!F$97,IF(ISNUMBER(SEARCH([1]Tiltaksanalyse!$A$98,[1]Tiltaksanalyse!$D8)),[1]Tiltaksanalyse!F$98,IF(ISNUMBER(SEARCH([1]Tiltaksanalyse!$A$99,[1]Tiltaksanalyse!$D8)),[1]Tiltaksanalyse!F$99,IF(ISNUMBER(SEARCH([1]Tiltaksanalyse!$A$100,[1]Tiltaksanalyse!$D8)),[1]Tiltaksanalyse!F$100,IF(ISNUMBER(SEARCH([1]Tiltaksanalyse!$A$101,[1]Tiltaksanalyse!$D8)),[1]Tiltaksanalyse!F$101,IF(ISNUMBER(SEARCH([1]Tiltaksanalyse!$A$102,[1]Tiltaksanalyse!$D8)),[1]Tiltaksanalyse!F$102,IF(ISNUMBER(SEARCH([1]Tiltaksanalyse!$A$103,[1]Tiltaksanalyse!$D8)),[1]Tiltaksanalyse!F$103,IF(ISNUMBER(SEARCH([1]Tiltaksanalyse!$A$104,[1]Tiltaksanalyse!$D8)),[1]Tiltaksanalyse!F$104,IF(ISNUMBER(SEARCH([1]Tiltaksanalyse!$A$105,[1]Tiltaksanalyse!$D8)),[1]Tiltaksanalyse!F$105,IF(ISNUMBER(SEARCH([1]Tiltaksanalyse!$A$106,[1]Tiltaksanalyse!$D8)),[1]Tiltaksanalyse!F$106,IF(ISNUMBER(SEARCH([1]Tiltaksanalyse!$A$108,[1]Tiltaksanalyse!$D8)),[1]Tiltaksanalyse!F$107,"")))))))))))))))</f>
        <v/>
      </c>
      <c r="K6" s="72"/>
      <c r="L6" s="72"/>
      <c r="M6" s="73"/>
      <c r="N6" s="72"/>
      <c r="O6" s="72"/>
      <c r="P6" s="72"/>
      <c r="Q6" s="5" t="s">
        <v>363</v>
      </c>
    </row>
    <row r="7" spans="1:18" x14ac:dyDescent="0.25">
      <c r="A7" s="68" t="s">
        <v>17</v>
      </c>
      <c r="B7" s="72"/>
      <c r="C7" s="72"/>
      <c r="D7" s="72"/>
      <c r="E7" s="72"/>
      <c r="F7" s="72"/>
      <c r="G7" s="83" t="str">
        <f>IF(ISNUMBER(SEARCH([1]Tiltaksanalyse!$A$93,$D7)),[1]Tiltaksanalyse!C$93,IF(ISNUMBER(SEARCH([1]Tiltaksanalyse!$A$94,[1]Tiltaksanalyse!$D9)),[1]Tiltaksanalyse!C$94,IF(ISNUMBER(SEARCH([1]Tiltaksanalyse!$A$95,[1]Tiltaksanalyse!$D9)),[1]Tiltaksanalyse!C$95,IF(ISNUMBER(SEARCH([1]Tiltaksanalyse!$A$96,[1]Tiltaksanalyse!$D9)),[1]Tiltaksanalyse!C$96,IF(ISNUMBER(SEARCH([1]Tiltaksanalyse!$A$97,[1]Tiltaksanalyse!$D9)),[1]Tiltaksanalyse!C$97,IF(ISNUMBER(SEARCH([1]Tiltaksanalyse!$A$98,[1]Tiltaksanalyse!$D9)),[1]Tiltaksanalyse!C$98,IF(ISNUMBER(SEARCH([1]Tiltaksanalyse!$A$99,[1]Tiltaksanalyse!$D9)),[1]Tiltaksanalyse!C$99,IF(ISNUMBER(SEARCH([1]Tiltaksanalyse!$A$100,[1]Tiltaksanalyse!$D9)),[1]Tiltaksanalyse!C$100,IF(ISNUMBER(SEARCH([1]Tiltaksanalyse!$A$101,[1]Tiltaksanalyse!$D9)),[1]Tiltaksanalyse!C$101,IF(ISNUMBER(SEARCH([1]Tiltaksanalyse!$A$102,[1]Tiltaksanalyse!$D9)),[1]Tiltaksanalyse!C$102,IF(ISNUMBER(SEARCH([1]Tiltaksanalyse!$A$103,[1]Tiltaksanalyse!$D9)),[1]Tiltaksanalyse!C$103,IF(ISNUMBER(SEARCH([1]Tiltaksanalyse!$A$104,[1]Tiltaksanalyse!$D9)),[1]Tiltaksanalyse!C$104,IF(ISNUMBER(SEARCH([1]Tiltaksanalyse!$A$105,[1]Tiltaksanalyse!$D9)),[1]Tiltaksanalyse!C$105,IF(ISNUMBER(SEARCH([1]Tiltaksanalyse!$A$106,[1]Tiltaksanalyse!$D9)),[1]Tiltaksanalyse!C$106,IF(ISNUMBER(SEARCH([1]Tiltaksanalyse!$A$108,[1]Tiltaksanalyse!$D9)),[1]Tiltaksanalyse!C$107,"")))))))))))))))</f>
        <v/>
      </c>
      <c r="H7" s="83" t="str">
        <f>IF(ISNUMBER(SEARCH([1]Tiltaksanalyse!$A$93,$D7)),[1]Tiltaksanalyse!D$93,IF(ISNUMBER(SEARCH([1]Tiltaksanalyse!$A$94,[1]Tiltaksanalyse!$D9)),[1]Tiltaksanalyse!D$94,IF(ISNUMBER(SEARCH([1]Tiltaksanalyse!$A$95,[1]Tiltaksanalyse!$D9)),[1]Tiltaksanalyse!D$95,IF(ISNUMBER(SEARCH([1]Tiltaksanalyse!$A$96,[1]Tiltaksanalyse!$D9)),[1]Tiltaksanalyse!D$96,IF(ISNUMBER(SEARCH([1]Tiltaksanalyse!$A$97,[1]Tiltaksanalyse!$D9)),[1]Tiltaksanalyse!D$97,IF(ISNUMBER(SEARCH([1]Tiltaksanalyse!$A$98,[1]Tiltaksanalyse!$D9)),[1]Tiltaksanalyse!D$98,IF(ISNUMBER(SEARCH([1]Tiltaksanalyse!$A$99,[1]Tiltaksanalyse!$D9)),[1]Tiltaksanalyse!D$99,IF(ISNUMBER(SEARCH([1]Tiltaksanalyse!$A$100,[1]Tiltaksanalyse!$D9)),[1]Tiltaksanalyse!D$100,IF(ISNUMBER(SEARCH([1]Tiltaksanalyse!$A$101,[1]Tiltaksanalyse!$D9)),[1]Tiltaksanalyse!D$101,IF(ISNUMBER(SEARCH([1]Tiltaksanalyse!$A$102,[1]Tiltaksanalyse!$D9)),[1]Tiltaksanalyse!D$102,IF(ISNUMBER(SEARCH([1]Tiltaksanalyse!$A$103,[1]Tiltaksanalyse!$D9)),[1]Tiltaksanalyse!D$103,IF(ISNUMBER(SEARCH([1]Tiltaksanalyse!$A$104,[1]Tiltaksanalyse!$D9)),[1]Tiltaksanalyse!D$104,IF(ISNUMBER(SEARCH([1]Tiltaksanalyse!$A$105,[1]Tiltaksanalyse!$D9)),[1]Tiltaksanalyse!D$105,IF(ISNUMBER(SEARCH([1]Tiltaksanalyse!$A$106,[1]Tiltaksanalyse!$D9)),[1]Tiltaksanalyse!D$106,IF(ISNUMBER(SEARCH([1]Tiltaksanalyse!$A$108,[1]Tiltaksanalyse!$D9)),[1]Tiltaksanalyse!D$107,"")))))))))))))))</f>
        <v/>
      </c>
      <c r="I7" s="83" t="str">
        <f>IF(ISNUMBER(SEARCH([1]Tiltaksanalyse!$A$93,$D7)),[1]Tiltaksanalyse!E$93,IF(ISNUMBER(SEARCH([1]Tiltaksanalyse!$A$94,[1]Tiltaksanalyse!$D9)),[1]Tiltaksanalyse!E$94,IF(ISNUMBER(SEARCH([1]Tiltaksanalyse!$A$95,[1]Tiltaksanalyse!$D9)),[1]Tiltaksanalyse!E$95,IF(ISNUMBER(SEARCH([1]Tiltaksanalyse!$A$96,[1]Tiltaksanalyse!$D9)),[1]Tiltaksanalyse!E$96,IF(ISNUMBER(SEARCH([1]Tiltaksanalyse!$A$97,[1]Tiltaksanalyse!$D9)),[1]Tiltaksanalyse!E$97,IF(ISNUMBER(SEARCH([1]Tiltaksanalyse!$A$98,[1]Tiltaksanalyse!$D9)),[1]Tiltaksanalyse!E$98,IF(ISNUMBER(SEARCH([1]Tiltaksanalyse!$A$99,[1]Tiltaksanalyse!$D9)),[1]Tiltaksanalyse!E$99,IF(ISNUMBER(SEARCH([1]Tiltaksanalyse!$A$100,[1]Tiltaksanalyse!$D9)),[1]Tiltaksanalyse!E$100,IF(ISNUMBER(SEARCH([1]Tiltaksanalyse!$A$101,[1]Tiltaksanalyse!$D9)),[1]Tiltaksanalyse!E$101,IF(ISNUMBER(SEARCH([1]Tiltaksanalyse!$A$102,[1]Tiltaksanalyse!$D9)),[1]Tiltaksanalyse!E$102,IF(ISNUMBER(SEARCH([1]Tiltaksanalyse!$A$103,[1]Tiltaksanalyse!$D9)),[1]Tiltaksanalyse!E$103,IF(ISNUMBER(SEARCH([1]Tiltaksanalyse!$A$104,[1]Tiltaksanalyse!$D9)),[1]Tiltaksanalyse!E$104,IF(ISNUMBER(SEARCH([1]Tiltaksanalyse!$A$105,[1]Tiltaksanalyse!$D9)),[1]Tiltaksanalyse!E$105,IF(ISNUMBER(SEARCH([1]Tiltaksanalyse!$A$106,[1]Tiltaksanalyse!$D9)),[1]Tiltaksanalyse!E$106,IF(ISNUMBER(SEARCH([1]Tiltaksanalyse!$A$108,[1]Tiltaksanalyse!$D9)),[1]Tiltaksanalyse!E$107,"")))))))))))))))</f>
        <v/>
      </c>
      <c r="J7" s="83" t="str">
        <f>IF(ISNUMBER(SEARCH([1]Tiltaksanalyse!$A$93,$D7)),[1]Tiltaksanalyse!F$93,IF(ISNUMBER(SEARCH([1]Tiltaksanalyse!$A$94,[1]Tiltaksanalyse!$D9)),[1]Tiltaksanalyse!F$94,IF(ISNUMBER(SEARCH([1]Tiltaksanalyse!$A$95,[1]Tiltaksanalyse!$D9)),[1]Tiltaksanalyse!F$95,IF(ISNUMBER(SEARCH([1]Tiltaksanalyse!$A$96,[1]Tiltaksanalyse!$D9)),[1]Tiltaksanalyse!F$96,IF(ISNUMBER(SEARCH([1]Tiltaksanalyse!$A$97,[1]Tiltaksanalyse!$D9)),[1]Tiltaksanalyse!F$97,IF(ISNUMBER(SEARCH([1]Tiltaksanalyse!$A$98,[1]Tiltaksanalyse!$D9)),[1]Tiltaksanalyse!F$98,IF(ISNUMBER(SEARCH([1]Tiltaksanalyse!$A$99,[1]Tiltaksanalyse!$D9)),[1]Tiltaksanalyse!F$99,IF(ISNUMBER(SEARCH([1]Tiltaksanalyse!$A$100,[1]Tiltaksanalyse!$D9)),[1]Tiltaksanalyse!F$100,IF(ISNUMBER(SEARCH([1]Tiltaksanalyse!$A$101,[1]Tiltaksanalyse!$D9)),[1]Tiltaksanalyse!F$101,IF(ISNUMBER(SEARCH([1]Tiltaksanalyse!$A$102,[1]Tiltaksanalyse!$D9)),[1]Tiltaksanalyse!F$102,IF(ISNUMBER(SEARCH([1]Tiltaksanalyse!$A$103,[1]Tiltaksanalyse!$D9)),[1]Tiltaksanalyse!F$103,IF(ISNUMBER(SEARCH([1]Tiltaksanalyse!$A$104,[1]Tiltaksanalyse!$D9)),[1]Tiltaksanalyse!F$104,IF(ISNUMBER(SEARCH([1]Tiltaksanalyse!$A$105,[1]Tiltaksanalyse!$D9)),[1]Tiltaksanalyse!F$105,IF(ISNUMBER(SEARCH([1]Tiltaksanalyse!$A$106,[1]Tiltaksanalyse!$D9)),[1]Tiltaksanalyse!F$106,IF(ISNUMBER(SEARCH([1]Tiltaksanalyse!$A$108,[1]Tiltaksanalyse!$D9)),[1]Tiltaksanalyse!F$107,"")))))))))))))))</f>
        <v/>
      </c>
      <c r="K7" s="72"/>
      <c r="L7" s="72"/>
      <c r="M7" s="73"/>
      <c r="N7" s="72"/>
      <c r="O7" s="72"/>
      <c r="P7" s="72"/>
      <c r="Q7" s="74"/>
    </row>
    <row r="8" spans="1:18" x14ac:dyDescent="0.25">
      <c r="A8" s="68" t="s">
        <v>77</v>
      </c>
      <c r="B8" s="72"/>
      <c r="C8" s="72"/>
      <c r="D8" s="72"/>
      <c r="E8" s="72"/>
      <c r="F8" s="72"/>
      <c r="G8" s="83" t="str">
        <f>IF(ISNUMBER(SEARCH([1]Tiltaksanalyse!$A$93,$D8)),[1]Tiltaksanalyse!C$93,IF(ISNUMBER(SEARCH([1]Tiltaksanalyse!$A$94,[1]Tiltaksanalyse!$D16)),[1]Tiltaksanalyse!C$94,IF(ISNUMBER(SEARCH([1]Tiltaksanalyse!$A$95,[1]Tiltaksanalyse!$D16)),[1]Tiltaksanalyse!C$95,IF(ISNUMBER(SEARCH([1]Tiltaksanalyse!$A$96,[1]Tiltaksanalyse!$D16)),[1]Tiltaksanalyse!C$96,IF(ISNUMBER(SEARCH([1]Tiltaksanalyse!$A$97,[1]Tiltaksanalyse!$D16)),[1]Tiltaksanalyse!C$97,IF(ISNUMBER(SEARCH([1]Tiltaksanalyse!$A$98,[1]Tiltaksanalyse!$D16)),[1]Tiltaksanalyse!C$98,IF(ISNUMBER(SEARCH([1]Tiltaksanalyse!$A$99,[1]Tiltaksanalyse!$D16)),[1]Tiltaksanalyse!C$99,IF(ISNUMBER(SEARCH([1]Tiltaksanalyse!$A$100,[1]Tiltaksanalyse!$D16)),[1]Tiltaksanalyse!C$100,IF(ISNUMBER(SEARCH([1]Tiltaksanalyse!$A$101,[1]Tiltaksanalyse!$D16)),[1]Tiltaksanalyse!C$101,IF(ISNUMBER(SEARCH([1]Tiltaksanalyse!$A$102,[1]Tiltaksanalyse!$D16)),[1]Tiltaksanalyse!C$102,IF(ISNUMBER(SEARCH([1]Tiltaksanalyse!$A$103,[1]Tiltaksanalyse!$D16)),[1]Tiltaksanalyse!C$103,IF(ISNUMBER(SEARCH([1]Tiltaksanalyse!$A$104,[1]Tiltaksanalyse!$D16)),[1]Tiltaksanalyse!C$104,IF(ISNUMBER(SEARCH([1]Tiltaksanalyse!$A$105,[1]Tiltaksanalyse!$D16)),[1]Tiltaksanalyse!C$105,IF(ISNUMBER(SEARCH([1]Tiltaksanalyse!$A$106,[1]Tiltaksanalyse!$D16)),[1]Tiltaksanalyse!C$106,IF(ISNUMBER(SEARCH([1]Tiltaksanalyse!$A$108,[1]Tiltaksanalyse!$D16)),[1]Tiltaksanalyse!C$107,"")))))))))))))))</f>
        <v/>
      </c>
      <c r="H8" s="83" t="str">
        <f>IF(ISNUMBER(SEARCH([1]Tiltaksanalyse!$A$93,$D8)),[1]Tiltaksanalyse!D$93,IF(ISNUMBER(SEARCH([1]Tiltaksanalyse!$A$94,[1]Tiltaksanalyse!$D16)),[1]Tiltaksanalyse!D$94,IF(ISNUMBER(SEARCH([1]Tiltaksanalyse!$A$95,[1]Tiltaksanalyse!$D16)),[1]Tiltaksanalyse!D$95,IF(ISNUMBER(SEARCH([1]Tiltaksanalyse!$A$96,[1]Tiltaksanalyse!$D16)),[1]Tiltaksanalyse!D$96,IF(ISNUMBER(SEARCH([1]Tiltaksanalyse!$A$97,[1]Tiltaksanalyse!$D16)),[1]Tiltaksanalyse!D$97,IF(ISNUMBER(SEARCH([1]Tiltaksanalyse!$A$98,[1]Tiltaksanalyse!$D16)),[1]Tiltaksanalyse!D$98,IF(ISNUMBER(SEARCH([1]Tiltaksanalyse!$A$99,[1]Tiltaksanalyse!$D16)),[1]Tiltaksanalyse!D$99,IF(ISNUMBER(SEARCH([1]Tiltaksanalyse!$A$100,[1]Tiltaksanalyse!$D16)),[1]Tiltaksanalyse!D$100,IF(ISNUMBER(SEARCH([1]Tiltaksanalyse!$A$101,[1]Tiltaksanalyse!$D16)),[1]Tiltaksanalyse!D$101,IF(ISNUMBER(SEARCH([1]Tiltaksanalyse!$A$102,[1]Tiltaksanalyse!$D16)),[1]Tiltaksanalyse!D$102,IF(ISNUMBER(SEARCH([1]Tiltaksanalyse!$A$103,[1]Tiltaksanalyse!$D16)),[1]Tiltaksanalyse!D$103,IF(ISNUMBER(SEARCH([1]Tiltaksanalyse!$A$104,[1]Tiltaksanalyse!$D16)),[1]Tiltaksanalyse!D$104,IF(ISNUMBER(SEARCH([1]Tiltaksanalyse!$A$105,[1]Tiltaksanalyse!$D16)),[1]Tiltaksanalyse!D$105,IF(ISNUMBER(SEARCH([1]Tiltaksanalyse!$A$106,[1]Tiltaksanalyse!$D16)),[1]Tiltaksanalyse!D$106,IF(ISNUMBER(SEARCH([1]Tiltaksanalyse!$A$108,[1]Tiltaksanalyse!$D16)),[1]Tiltaksanalyse!D$107,"")))))))))))))))</f>
        <v/>
      </c>
      <c r="I8" s="83" t="str">
        <f>IF(ISNUMBER(SEARCH([1]Tiltaksanalyse!$A$93,$D8)),[1]Tiltaksanalyse!E$93,IF(ISNUMBER(SEARCH([1]Tiltaksanalyse!$A$94,[1]Tiltaksanalyse!$D16)),[1]Tiltaksanalyse!E$94,IF(ISNUMBER(SEARCH([1]Tiltaksanalyse!$A$95,[1]Tiltaksanalyse!$D16)),[1]Tiltaksanalyse!E$95,IF(ISNUMBER(SEARCH([1]Tiltaksanalyse!$A$96,[1]Tiltaksanalyse!$D16)),[1]Tiltaksanalyse!E$96,IF(ISNUMBER(SEARCH([1]Tiltaksanalyse!$A$97,[1]Tiltaksanalyse!$D16)),[1]Tiltaksanalyse!E$97,IF(ISNUMBER(SEARCH([1]Tiltaksanalyse!$A$98,[1]Tiltaksanalyse!$D16)),[1]Tiltaksanalyse!E$98,IF(ISNUMBER(SEARCH([1]Tiltaksanalyse!$A$99,[1]Tiltaksanalyse!$D16)),[1]Tiltaksanalyse!E$99,IF(ISNUMBER(SEARCH([1]Tiltaksanalyse!$A$100,[1]Tiltaksanalyse!$D16)),[1]Tiltaksanalyse!E$100,IF(ISNUMBER(SEARCH([1]Tiltaksanalyse!$A$101,[1]Tiltaksanalyse!$D16)),[1]Tiltaksanalyse!E$101,IF(ISNUMBER(SEARCH([1]Tiltaksanalyse!$A$102,[1]Tiltaksanalyse!$D16)),[1]Tiltaksanalyse!E$102,IF(ISNUMBER(SEARCH([1]Tiltaksanalyse!$A$103,[1]Tiltaksanalyse!$D16)),[1]Tiltaksanalyse!E$103,IF(ISNUMBER(SEARCH([1]Tiltaksanalyse!$A$104,[1]Tiltaksanalyse!$D16)),[1]Tiltaksanalyse!E$104,IF(ISNUMBER(SEARCH([1]Tiltaksanalyse!$A$105,[1]Tiltaksanalyse!$D16)),[1]Tiltaksanalyse!E$105,IF(ISNUMBER(SEARCH([1]Tiltaksanalyse!$A$106,[1]Tiltaksanalyse!$D16)),[1]Tiltaksanalyse!E$106,IF(ISNUMBER(SEARCH([1]Tiltaksanalyse!$A$108,[1]Tiltaksanalyse!$D16)),[1]Tiltaksanalyse!E$107,"")))))))))))))))</f>
        <v/>
      </c>
      <c r="J8" s="83" t="str">
        <f>IF(ISNUMBER(SEARCH([1]Tiltaksanalyse!$A$93,$D8)),[1]Tiltaksanalyse!F$93,IF(ISNUMBER(SEARCH([1]Tiltaksanalyse!$A$94,[1]Tiltaksanalyse!$D16)),[1]Tiltaksanalyse!F$94,IF(ISNUMBER(SEARCH([1]Tiltaksanalyse!$A$95,[1]Tiltaksanalyse!$D16)),[1]Tiltaksanalyse!F$95,IF(ISNUMBER(SEARCH([1]Tiltaksanalyse!$A$96,[1]Tiltaksanalyse!$D16)),[1]Tiltaksanalyse!F$96,IF(ISNUMBER(SEARCH([1]Tiltaksanalyse!$A$97,[1]Tiltaksanalyse!$D16)),[1]Tiltaksanalyse!F$97,IF(ISNUMBER(SEARCH([1]Tiltaksanalyse!$A$98,[1]Tiltaksanalyse!$D16)),[1]Tiltaksanalyse!F$98,IF(ISNUMBER(SEARCH([1]Tiltaksanalyse!$A$99,[1]Tiltaksanalyse!$D16)),[1]Tiltaksanalyse!F$99,IF(ISNUMBER(SEARCH([1]Tiltaksanalyse!$A$100,[1]Tiltaksanalyse!$D16)),[1]Tiltaksanalyse!F$100,IF(ISNUMBER(SEARCH([1]Tiltaksanalyse!$A$101,[1]Tiltaksanalyse!$D16)),[1]Tiltaksanalyse!F$101,IF(ISNUMBER(SEARCH([1]Tiltaksanalyse!$A$102,[1]Tiltaksanalyse!$D16)),[1]Tiltaksanalyse!F$102,IF(ISNUMBER(SEARCH([1]Tiltaksanalyse!$A$103,[1]Tiltaksanalyse!$D16)),[1]Tiltaksanalyse!F$103,IF(ISNUMBER(SEARCH([1]Tiltaksanalyse!$A$104,[1]Tiltaksanalyse!$D16)),[1]Tiltaksanalyse!F$104,IF(ISNUMBER(SEARCH([1]Tiltaksanalyse!$A$105,[1]Tiltaksanalyse!$D16)),[1]Tiltaksanalyse!F$105,IF(ISNUMBER(SEARCH([1]Tiltaksanalyse!$A$106,[1]Tiltaksanalyse!$D16)),[1]Tiltaksanalyse!F$106,IF(ISNUMBER(SEARCH([1]Tiltaksanalyse!$A$108,[1]Tiltaksanalyse!$D16)),[1]Tiltaksanalyse!F$107,"")))))))))))))))</f>
        <v/>
      </c>
      <c r="K8" s="72"/>
      <c r="L8" s="72"/>
      <c r="M8" s="73"/>
      <c r="N8" s="72"/>
      <c r="O8" s="72"/>
      <c r="P8" s="72"/>
      <c r="Q8" s="74"/>
    </row>
    <row r="9" spans="1:18" x14ac:dyDescent="0.25">
      <c r="A9" s="68"/>
    </row>
    <row r="10" spans="1:18" x14ac:dyDescent="0.25">
      <c r="A10" s="68" t="s">
        <v>76</v>
      </c>
    </row>
    <row r="11" spans="1:18" x14ac:dyDescent="0.25">
      <c r="A11" s="68" t="s">
        <v>79</v>
      </c>
      <c r="B11" s="74" t="s">
        <v>342</v>
      </c>
      <c r="C11" s="74"/>
      <c r="D11" s="74"/>
      <c r="E11" s="74"/>
      <c r="F11" s="74"/>
      <c r="G11" s="75"/>
      <c r="H11" s="75"/>
      <c r="I11" s="75"/>
      <c r="J11" s="75"/>
      <c r="K11" s="75"/>
      <c r="L11" s="72"/>
      <c r="M11" s="72"/>
      <c r="N11" s="72"/>
      <c r="O11" s="72"/>
      <c r="P11" s="72"/>
      <c r="Q11" s="72"/>
      <c r="R11" s="75"/>
    </row>
    <row r="12" spans="1:18" x14ac:dyDescent="0.25">
      <c r="A12" s="68" t="s">
        <v>80</v>
      </c>
      <c r="B12" s="74"/>
      <c r="C12" s="74"/>
      <c r="D12" s="74"/>
      <c r="E12" s="74"/>
      <c r="F12" s="74"/>
      <c r="G12" s="75"/>
      <c r="H12" s="75"/>
      <c r="I12" s="75"/>
      <c r="J12" s="75"/>
      <c r="K12" s="75"/>
      <c r="L12" s="72"/>
      <c r="M12" s="72"/>
      <c r="N12" s="72"/>
      <c r="O12" s="72"/>
      <c r="P12" s="72"/>
      <c r="Q12" s="72"/>
      <c r="R12" s="75"/>
    </row>
    <row r="13" spans="1:18" x14ac:dyDescent="0.25">
      <c r="A13" s="68" t="s">
        <v>81</v>
      </c>
      <c r="B13" s="74"/>
      <c r="C13" s="74"/>
      <c r="D13" s="74"/>
      <c r="E13" s="74"/>
      <c r="F13" s="74"/>
      <c r="G13" s="75"/>
      <c r="H13" s="75"/>
      <c r="I13" s="75"/>
      <c r="J13" s="75"/>
      <c r="K13" s="75"/>
      <c r="L13" s="72"/>
      <c r="M13" s="72"/>
      <c r="N13" s="72"/>
      <c r="O13" s="72"/>
      <c r="P13" s="72"/>
      <c r="Q13" s="72"/>
      <c r="R13" s="75"/>
    </row>
    <row r="14" spans="1:18" x14ac:dyDescent="0.25">
      <c r="A14" s="68"/>
    </row>
    <row r="15" spans="1:18" x14ac:dyDescent="0.25">
      <c r="A15" s="68"/>
      <c r="F15" s="76" t="s">
        <v>198</v>
      </c>
    </row>
    <row r="16" spans="1:18" x14ac:dyDescent="0.25">
      <c r="A16" s="68" t="s">
        <v>82</v>
      </c>
      <c r="B16" s="68" t="s">
        <v>6</v>
      </c>
      <c r="C16" s="68"/>
      <c r="D16" s="68"/>
      <c r="E16" s="68"/>
      <c r="F16" s="68" t="s">
        <v>12</v>
      </c>
      <c r="G16" s="68"/>
      <c r="J16" s="70" t="s">
        <v>86</v>
      </c>
    </row>
    <row r="17" spans="1:10" ht="15" customHeight="1" x14ac:dyDescent="0.25">
      <c r="A17" s="68"/>
      <c r="B17" s="68" t="s">
        <v>9</v>
      </c>
      <c r="C17" s="68" t="s">
        <v>10</v>
      </c>
      <c r="D17" s="68"/>
      <c r="E17" s="68" t="s">
        <v>11</v>
      </c>
      <c r="F17" s="68" t="s">
        <v>9</v>
      </c>
      <c r="G17" s="68" t="s">
        <v>10</v>
      </c>
      <c r="H17" s="68" t="s">
        <v>11</v>
      </c>
      <c r="I17" s="68"/>
    </row>
    <row r="18" spans="1:10" ht="15" customHeight="1" x14ac:dyDescent="0.25">
      <c r="A18" s="68" t="s">
        <v>78</v>
      </c>
      <c r="B18" s="68"/>
      <c r="C18" s="68"/>
      <c r="D18" s="68"/>
      <c r="E18" s="68"/>
      <c r="F18" s="68"/>
      <c r="G18" s="68"/>
      <c r="H18" s="68"/>
      <c r="I18" s="68"/>
      <c r="J18" s="68"/>
    </row>
    <row r="19" spans="1:10" ht="39" customHeight="1" x14ac:dyDescent="0.25">
      <c r="A19" s="68" t="s">
        <v>15</v>
      </c>
      <c r="B19" s="72"/>
      <c r="C19" s="72"/>
      <c r="D19" s="72"/>
      <c r="E19" s="72"/>
      <c r="F19" s="72"/>
      <c r="G19" s="72"/>
      <c r="H19" s="72"/>
      <c r="I19" s="72"/>
      <c r="J19" s="5" t="s">
        <v>363</v>
      </c>
    </row>
    <row r="20" spans="1:10" ht="15" customHeight="1" x14ac:dyDescent="0.25">
      <c r="A20" s="68" t="s">
        <v>17</v>
      </c>
      <c r="B20" s="72"/>
      <c r="C20" s="72"/>
      <c r="D20" s="72"/>
      <c r="E20" s="72"/>
      <c r="F20" s="72"/>
      <c r="G20" s="72"/>
      <c r="H20" s="72"/>
      <c r="I20" s="72"/>
      <c r="J20" s="72"/>
    </row>
    <row r="21" spans="1:10" ht="15" customHeight="1" x14ac:dyDescent="0.25">
      <c r="A21" s="68" t="s">
        <v>77</v>
      </c>
      <c r="B21" s="74"/>
      <c r="C21" s="74"/>
      <c r="D21" s="74"/>
      <c r="E21" s="74"/>
      <c r="F21" s="74"/>
      <c r="G21" s="74"/>
      <c r="H21" s="74"/>
      <c r="I21" s="74"/>
      <c r="J21" s="74"/>
    </row>
    <row r="22" spans="1:10" ht="15" customHeight="1" x14ac:dyDescent="0.25">
      <c r="A22" s="68"/>
    </row>
    <row r="23" spans="1:10" ht="15" customHeight="1" x14ac:dyDescent="0.25">
      <c r="A23" s="68"/>
    </row>
    <row r="26" spans="1:10" x14ac:dyDescent="0.25">
      <c r="F26" s="76" t="s">
        <v>197</v>
      </c>
    </row>
    <row r="27" spans="1:10" x14ac:dyDescent="0.25">
      <c r="A27" s="70"/>
      <c r="B27" s="70" t="s">
        <v>4</v>
      </c>
      <c r="C27" s="70"/>
      <c r="D27" s="70"/>
      <c r="E27" s="70"/>
      <c r="F27" s="70" t="s">
        <v>12</v>
      </c>
      <c r="G27" s="70" t="s">
        <v>5</v>
      </c>
      <c r="H27" s="70" t="s">
        <v>101</v>
      </c>
      <c r="I27" s="70" t="s">
        <v>55</v>
      </c>
    </row>
    <row r="28" spans="1:10" ht="60" x14ac:dyDescent="0.25">
      <c r="A28" s="68" t="s">
        <v>13</v>
      </c>
      <c r="B28" s="74"/>
      <c r="C28" s="74"/>
      <c r="D28" s="74"/>
      <c r="E28" s="74"/>
      <c r="F28" s="74"/>
      <c r="G28" s="74"/>
      <c r="H28" s="74"/>
      <c r="I28" s="5" t="s">
        <v>364</v>
      </c>
    </row>
    <row r="29" spans="1:10" x14ac:dyDescent="0.25">
      <c r="A29" s="68" t="s">
        <v>14</v>
      </c>
      <c r="B29" s="74"/>
      <c r="C29" s="74"/>
      <c r="D29" s="74"/>
      <c r="E29" s="74"/>
      <c r="F29" s="74"/>
      <c r="G29" s="74"/>
      <c r="H29" s="74"/>
      <c r="I29" s="74"/>
    </row>
    <row r="30" spans="1:10" x14ac:dyDescent="0.25">
      <c r="A30" s="68" t="s">
        <v>16</v>
      </c>
      <c r="B30" s="74"/>
      <c r="C30" s="74"/>
      <c r="D30" s="74"/>
      <c r="E30" s="74"/>
      <c r="F30" s="74"/>
      <c r="G30" s="74"/>
      <c r="H30" s="74"/>
      <c r="I30" s="74"/>
    </row>
    <row r="31" spans="1:10" x14ac:dyDescent="0.25">
      <c r="A31" s="68" t="s">
        <v>18</v>
      </c>
      <c r="B31" s="74"/>
      <c r="C31" s="74"/>
      <c r="D31" s="74"/>
      <c r="E31" s="74"/>
      <c r="F31" s="74"/>
      <c r="G31" s="74"/>
      <c r="H31" s="74"/>
      <c r="I31" s="74"/>
    </row>
    <row r="33" spans="1:9" x14ac:dyDescent="0.25">
      <c r="A33" s="68"/>
    </row>
    <row r="34" spans="1:9" x14ac:dyDescent="0.25">
      <c r="A34" s="68"/>
      <c r="F34" s="76"/>
    </row>
    <row r="35" spans="1:9" x14ac:dyDescent="0.25">
      <c r="A35" s="68"/>
      <c r="F35" s="76"/>
    </row>
    <row r="36" spans="1:9" x14ac:dyDescent="0.25">
      <c r="A36" s="68"/>
      <c r="F36" s="76" t="s">
        <v>98</v>
      </c>
    </row>
    <row r="37" spans="1:9" x14ac:dyDescent="0.25">
      <c r="A37" s="68" t="s">
        <v>93</v>
      </c>
      <c r="F37" s="76" t="s">
        <v>99</v>
      </c>
    </row>
    <row r="38" spans="1:9" x14ac:dyDescent="0.25">
      <c r="A38" s="68" t="s">
        <v>100</v>
      </c>
      <c r="B38" s="68" t="s">
        <v>94</v>
      </c>
      <c r="C38" s="68" t="s">
        <v>95</v>
      </c>
      <c r="D38" s="68"/>
      <c r="E38" s="68" t="s">
        <v>96</v>
      </c>
      <c r="F38" s="68" t="s">
        <v>97</v>
      </c>
      <c r="G38" s="68" t="s">
        <v>3</v>
      </c>
    </row>
    <row r="39" spans="1:9" ht="90" x14ac:dyDescent="0.25">
      <c r="A39" s="68" t="s">
        <v>102</v>
      </c>
      <c r="B39" s="25" t="s">
        <v>347</v>
      </c>
      <c r="C39" s="5" t="s">
        <v>348</v>
      </c>
      <c r="D39" s="74"/>
      <c r="E39" s="5" t="s">
        <v>365</v>
      </c>
      <c r="F39" s="74"/>
      <c r="G39" s="74"/>
      <c r="I39"/>
    </row>
    <row r="40" spans="1:9" ht="45" x14ac:dyDescent="0.25">
      <c r="A40" s="68" t="s">
        <v>103</v>
      </c>
      <c r="B40" s="74" t="s">
        <v>346</v>
      </c>
      <c r="C40" s="5" t="s">
        <v>348</v>
      </c>
      <c r="D40" s="74"/>
      <c r="E40" s="5" t="s">
        <v>345</v>
      </c>
      <c r="F40" s="74"/>
      <c r="G40" s="74"/>
    </row>
    <row r="41" spans="1:9" ht="120" x14ac:dyDescent="0.25">
      <c r="A41" s="68" t="s">
        <v>344</v>
      </c>
      <c r="B41" s="74" t="s">
        <v>343</v>
      </c>
      <c r="C41" s="5" t="s">
        <v>349</v>
      </c>
      <c r="D41" s="74"/>
      <c r="E41" s="5" t="s">
        <v>389</v>
      </c>
      <c r="F41" s="5" t="s">
        <v>355</v>
      </c>
      <c r="G41" s="74"/>
    </row>
    <row r="42" spans="1:9" x14ac:dyDescent="0.25">
      <c r="F42" s="77"/>
    </row>
    <row r="47" spans="1:9" x14ac:dyDescent="0.25">
      <c r="A47" s="68" t="s">
        <v>89</v>
      </c>
    </row>
    <row r="48" spans="1:9" ht="60" x14ac:dyDescent="0.25">
      <c r="A48" s="68" t="s">
        <v>90</v>
      </c>
      <c r="B48" s="5" t="s">
        <v>353</v>
      </c>
    </row>
    <row r="49" spans="1:2" ht="225" x14ac:dyDescent="0.25">
      <c r="A49" s="68" t="s">
        <v>91</v>
      </c>
      <c r="B49" s="5" t="s">
        <v>388</v>
      </c>
    </row>
    <row r="83" spans="1:8" x14ac:dyDescent="0.25">
      <c r="A83" s="78" t="s">
        <v>124</v>
      </c>
      <c r="B83" s="79"/>
      <c r="C83" s="79"/>
      <c r="D83" s="79"/>
      <c r="E83" s="79"/>
      <c r="F83" s="79"/>
    </row>
    <row r="84" spans="1:8" x14ac:dyDescent="0.25">
      <c r="A84" s="78" t="s">
        <v>125</v>
      </c>
      <c r="B84" s="78" t="s">
        <v>126</v>
      </c>
      <c r="C84" s="78" t="s">
        <v>127</v>
      </c>
      <c r="D84" s="78" t="s">
        <v>128</v>
      </c>
      <c r="E84" s="78" t="s">
        <v>129</v>
      </c>
      <c r="F84" s="78" t="s">
        <v>130</v>
      </c>
      <c r="G84" s="68"/>
      <c r="H84" s="68"/>
    </row>
    <row r="85" spans="1:8" x14ac:dyDescent="0.25">
      <c r="A85" s="79" t="s">
        <v>131</v>
      </c>
      <c r="B85" s="79" t="s">
        <v>132</v>
      </c>
      <c r="C85" s="79" t="s">
        <v>133</v>
      </c>
      <c r="D85" s="79" t="s">
        <v>134</v>
      </c>
      <c r="E85" s="79" t="s">
        <v>135</v>
      </c>
      <c r="F85" s="79" t="s">
        <v>136</v>
      </c>
    </row>
    <row r="86" spans="1:8" x14ac:dyDescent="0.25">
      <c r="A86" s="79" t="s">
        <v>137</v>
      </c>
      <c r="B86" s="79" t="s">
        <v>138</v>
      </c>
      <c r="C86" s="79" t="s">
        <v>139</v>
      </c>
      <c r="D86" s="79" t="s">
        <v>140</v>
      </c>
      <c r="E86" s="79" t="s">
        <v>141</v>
      </c>
      <c r="F86" s="79" t="s">
        <v>142</v>
      </c>
    </row>
    <row r="87" spans="1:8" x14ac:dyDescent="0.25">
      <c r="A87" s="79" t="s">
        <v>143</v>
      </c>
      <c r="B87" s="79" t="s">
        <v>144</v>
      </c>
      <c r="C87" s="79" t="s">
        <v>133</v>
      </c>
      <c r="D87" s="79" t="s">
        <v>145</v>
      </c>
      <c r="E87" s="79" t="s">
        <v>146</v>
      </c>
      <c r="F87" s="79" t="s">
        <v>147</v>
      </c>
    </row>
    <row r="88" spans="1:8" x14ac:dyDescent="0.25">
      <c r="A88" s="79" t="s">
        <v>148</v>
      </c>
      <c r="B88" s="79" t="s">
        <v>149</v>
      </c>
      <c r="C88" s="79" t="s">
        <v>133</v>
      </c>
      <c r="D88" s="79" t="s">
        <v>150</v>
      </c>
      <c r="E88" s="79" t="s">
        <v>151</v>
      </c>
      <c r="F88" s="79" t="s">
        <v>147</v>
      </c>
    </row>
    <row r="89" spans="1:8" x14ac:dyDescent="0.25">
      <c r="A89" s="79" t="s">
        <v>152</v>
      </c>
      <c r="B89" s="79" t="s">
        <v>153</v>
      </c>
      <c r="C89" s="79" t="s">
        <v>133</v>
      </c>
      <c r="D89" s="79" t="s">
        <v>154</v>
      </c>
      <c r="E89" s="79" t="s">
        <v>155</v>
      </c>
      <c r="F89" s="79" t="s">
        <v>147</v>
      </c>
    </row>
    <row r="90" spans="1:8" x14ac:dyDescent="0.25">
      <c r="A90" s="79" t="s">
        <v>156</v>
      </c>
      <c r="B90" s="79" t="s">
        <v>157</v>
      </c>
      <c r="C90" s="79" t="s">
        <v>133</v>
      </c>
      <c r="D90" s="79" t="s">
        <v>158</v>
      </c>
      <c r="E90" s="79" t="s">
        <v>159</v>
      </c>
      <c r="F90" s="79" t="s">
        <v>147</v>
      </c>
    </row>
    <row r="91" spans="1:8" x14ac:dyDescent="0.25">
      <c r="A91" s="79" t="s">
        <v>160</v>
      </c>
      <c r="B91" s="79" t="s">
        <v>161</v>
      </c>
      <c r="C91" s="79" t="s">
        <v>133</v>
      </c>
      <c r="D91" s="79" t="s">
        <v>162</v>
      </c>
      <c r="E91" s="79" t="s">
        <v>163</v>
      </c>
      <c r="F91" s="79" t="s">
        <v>142</v>
      </c>
    </row>
    <row r="92" spans="1:8" x14ac:dyDescent="0.25">
      <c r="A92" s="79" t="s">
        <v>164</v>
      </c>
      <c r="B92" s="79" t="s">
        <v>165</v>
      </c>
      <c r="C92" s="79" t="s">
        <v>166</v>
      </c>
      <c r="D92" s="79" t="s">
        <v>163</v>
      </c>
      <c r="E92" s="79" t="s">
        <v>162</v>
      </c>
      <c r="F92" s="79" t="s">
        <v>167</v>
      </c>
    </row>
    <row r="93" spans="1:8" x14ac:dyDescent="0.25">
      <c r="A93" s="79" t="s">
        <v>168</v>
      </c>
      <c r="B93" s="79" t="s">
        <v>169</v>
      </c>
      <c r="C93" s="79" t="s">
        <v>170</v>
      </c>
      <c r="D93" s="79" t="s">
        <v>163</v>
      </c>
      <c r="E93" s="79" t="s">
        <v>171</v>
      </c>
      <c r="F93" s="79" t="s">
        <v>162</v>
      </c>
    </row>
    <row r="94" spans="1:8" x14ac:dyDescent="0.25">
      <c r="A94" s="79" t="s">
        <v>172</v>
      </c>
      <c r="B94" s="79" t="s">
        <v>173</v>
      </c>
      <c r="C94" s="79" t="s">
        <v>174</v>
      </c>
      <c r="D94" s="79" t="s">
        <v>175</v>
      </c>
      <c r="E94" s="79" t="s">
        <v>142</v>
      </c>
      <c r="F94" s="79" t="s">
        <v>167</v>
      </c>
    </row>
    <row r="95" spans="1:8" x14ac:dyDescent="0.25">
      <c r="A95" s="79" t="s">
        <v>176</v>
      </c>
      <c r="B95" s="79" t="s">
        <v>177</v>
      </c>
      <c r="C95" s="79" t="s">
        <v>178</v>
      </c>
      <c r="D95" s="79" t="s">
        <v>179</v>
      </c>
      <c r="E95" s="79" t="s">
        <v>142</v>
      </c>
      <c r="F95" s="79" t="s">
        <v>167</v>
      </c>
    </row>
    <row r="96" spans="1:8" x14ac:dyDescent="0.25">
      <c r="A96" s="79" t="s">
        <v>180</v>
      </c>
      <c r="B96" s="79" t="s">
        <v>181</v>
      </c>
      <c r="C96" s="79" t="s">
        <v>182</v>
      </c>
      <c r="D96" s="79" t="s">
        <v>183</v>
      </c>
      <c r="E96" s="79" t="s">
        <v>145</v>
      </c>
      <c r="F96" s="79" t="s">
        <v>142</v>
      </c>
    </row>
    <row r="97" spans="1:7" x14ac:dyDescent="0.25">
      <c r="A97" s="79" t="s">
        <v>184</v>
      </c>
      <c r="B97" s="79" t="s">
        <v>185</v>
      </c>
      <c r="C97" s="79" t="s">
        <v>186</v>
      </c>
      <c r="D97" s="79" t="s">
        <v>187</v>
      </c>
      <c r="E97" s="79" t="s">
        <v>188</v>
      </c>
      <c r="F97" s="79" t="s">
        <v>167</v>
      </c>
    </row>
    <row r="98" spans="1:7" x14ac:dyDescent="0.25">
      <c r="A98" s="79" t="s">
        <v>189</v>
      </c>
      <c r="B98" s="79" t="s">
        <v>190</v>
      </c>
      <c r="C98" s="79" t="s">
        <v>191</v>
      </c>
      <c r="D98" s="79" t="s">
        <v>167</v>
      </c>
      <c r="E98" s="79" t="s">
        <v>167</v>
      </c>
      <c r="F98" s="79" t="s">
        <v>167</v>
      </c>
      <c r="G98" s="25" t="s">
        <v>167</v>
      </c>
    </row>
    <row r="99" spans="1:7" x14ac:dyDescent="0.25">
      <c r="A99" s="79"/>
      <c r="B99" s="79"/>
      <c r="C99" s="79"/>
      <c r="D99" s="79"/>
      <c r="E99" s="79"/>
      <c r="F99" s="79"/>
    </row>
    <row r="100" spans="1:7" x14ac:dyDescent="0.25">
      <c r="A100" s="78" t="s">
        <v>192</v>
      </c>
      <c r="B100" s="79"/>
      <c r="C100" s="79"/>
      <c r="D100" s="79"/>
      <c r="E100" s="79"/>
      <c r="F100" s="79"/>
    </row>
    <row r="101" spans="1:7" x14ac:dyDescent="0.25">
      <c r="A101" s="79" t="s">
        <v>193</v>
      </c>
      <c r="B101" s="79"/>
      <c r="C101" s="79"/>
      <c r="D101" s="79"/>
      <c r="E101" s="79"/>
      <c r="F101" s="79"/>
    </row>
    <row r="102" spans="1:7" x14ac:dyDescent="0.25">
      <c r="A102" s="79" t="s">
        <v>194</v>
      </c>
      <c r="B102" s="79"/>
      <c r="C102" s="79"/>
      <c r="D102" s="79"/>
      <c r="E102" s="79"/>
      <c r="F102" s="79"/>
    </row>
    <row r="103" spans="1:7" x14ac:dyDescent="0.25">
      <c r="A103" s="79" t="s">
        <v>195</v>
      </c>
      <c r="B103" s="79"/>
      <c r="C103" s="79"/>
      <c r="D103" s="79"/>
      <c r="E103" s="79"/>
      <c r="F103" s="79" t="s">
        <v>167</v>
      </c>
    </row>
    <row r="104" spans="1:7" x14ac:dyDescent="0.25">
      <c r="A104" s="79" t="s">
        <v>196</v>
      </c>
      <c r="B104" s="79"/>
      <c r="C104" s="79"/>
      <c r="D104" s="79"/>
      <c r="E104" s="79"/>
      <c r="F104" s="79"/>
    </row>
  </sheetData>
  <mergeCells count="6">
    <mergeCell ref="G8:J8"/>
    <mergeCell ref="G4:J4"/>
    <mergeCell ref="M4:P4"/>
    <mergeCell ref="G5:J5"/>
    <mergeCell ref="G6:J6"/>
    <mergeCell ref="G7:J7"/>
  </mergeCells>
  <dataValidations count="2">
    <dataValidation type="list" allowBlank="1" showInputMessage="1" showErrorMessage="1" sqref="K6:K8" xr:uid="{00000000-0002-0000-0100-000001000000}">
      <formula1>$A$101:$A$104</formula1>
    </dataValidation>
    <dataValidation type="list" allowBlank="1" showInputMessage="1" showErrorMessage="1" promptTitle="Tiltakskategori" prompt="Vennligst velg fra nedtrekkslisten" sqref="D6:D8" xr:uid="{00000000-0002-0000-0100-000002000000}">
      <formula1>$A$85:$A$98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1"/>
  <sheetViews>
    <sheetView topLeftCell="A7" workbookViewId="0">
      <selection activeCell="K22" sqref="K22"/>
    </sheetView>
  </sheetViews>
  <sheetFormatPr defaultRowHeight="15" x14ac:dyDescent="0.25"/>
  <cols>
    <col min="1" max="1" width="22.85546875" customWidth="1"/>
    <col min="2" max="2" width="15.85546875" customWidth="1"/>
    <col min="3" max="3" width="12.5703125" customWidth="1"/>
    <col min="5" max="5" width="12.42578125" customWidth="1"/>
    <col min="6" max="6" width="11.85546875" customWidth="1"/>
    <col min="7" max="7" width="12.42578125" customWidth="1"/>
    <col min="8" max="8" width="18" customWidth="1"/>
    <col min="10" max="10" width="13.85546875" customWidth="1"/>
    <col min="13" max="13" width="12.5703125" bestFit="1" customWidth="1"/>
  </cols>
  <sheetData>
    <row r="1" spans="1:12" x14ac:dyDescent="0.25">
      <c r="A1" s="26" t="s">
        <v>266</v>
      </c>
      <c r="B1" s="26"/>
      <c r="C1" s="26"/>
      <c r="D1" s="26"/>
      <c r="E1" s="26"/>
      <c r="F1" s="26"/>
      <c r="G1" s="26"/>
      <c r="H1" s="26"/>
      <c r="I1" s="26"/>
      <c r="J1" s="26"/>
      <c r="K1" s="26"/>
      <c r="L1" s="26"/>
    </row>
    <row r="2" spans="1:12" x14ac:dyDescent="0.25">
      <c r="A2" s="26" t="s">
        <v>233</v>
      </c>
      <c r="B2" s="27"/>
      <c r="C2" s="27"/>
      <c r="D2" s="27"/>
      <c r="E2" s="27"/>
      <c r="F2" s="27"/>
      <c r="G2" s="27"/>
      <c r="H2" s="27"/>
      <c r="I2" s="27"/>
      <c r="J2" s="27"/>
      <c r="K2" s="27"/>
      <c r="L2" s="27"/>
    </row>
    <row r="3" spans="1:12" x14ac:dyDescent="0.25">
      <c r="A3" s="26" t="s">
        <v>234</v>
      </c>
      <c r="B3" s="27"/>
      <c r="C3" s="27"/>
      <c r="D3" s="27"/>
      <c r="E3" s="27"/>
      <c r="F3" s="27"/>
      <c r="G3" s="27"/>
      <c r="H3" s="27"/>
      <c r="I3" s="27"/>
      <c r="J3" s="27"/>
      <c r="K3" s="27"/>
      <c r="L3" s="27"/>
    </row>
    <row r="4" spans="1:12" x14ac:dyDescent="0.25">
      <c r="A4" s="26" t="s">
        <v>337</v>
      </c>
      <c r="B4" s="26"/>
      <c r="C4" s="26"/>
      <c r="D4" s="26"/>
      <c r="E4" s="26"/>
      <c r="F4" s="26"/>
      <c r="G4" s="27"/>
      <c r="H4" s="27"/>
      <c r="I4" s="27"/>
      <c r="J4" s="27"/>
      <c r="K4" s="1"/>
      <c r="L4" s="1"/>
    </row>
    <row r="5" spans="1:12" x14ac:dyDescent="0.25">
      <c r="A5" s="26" t="s">
        <v>235</v>
      </c>
      <c r="B5" s="27"/>
      <c r="C5" s="27"/>
      <c r="D5" s="27"/>
      <c r="E5" s="27"/>
      <c r="F5" s="27"/>
      <c r="G5" s="27"/>
      <c r="H5" s="27"/>
      <c r="I5" s="27"/>
      <c r="J5" s="27"/>
      <c r="K5" s="27"/>
      <c r="L5" s="27"/>
    </row>
    <row r="6" spans="1:12" x14ac:dyDescent="0.25">
      <c r="A6" s="26" t="s">
        <v>371</v>
      </c>
      <c r="B6" s="26"/>
      <c r="C6" s="26"/>
      <c r="D6" s="26"/>
      <c r="E6" s="26"/>
      <c r="F6" s="26"/>
      <c r="G6" s="26"/>
      <c r="H6" s="26"/>
      <c r="I6" s="26"/>
      <c r="J6" s="26"/>
      <c r="K6" s="26"/>
      <c r="L6" s="26"/>
    </row>
    <row r="7" spans="1:12" ht="15.75" thickBot="1" x14ac:dyDescent="0.3"/>
    <row r="8" spans="1:12" ht="15" customHeight="1" thickBot="1" x14ac:dyDescent="0.3">
      <c r="A8" s="28"/>
      <c r="B8" s="85" t="s">
        <v>236</v>
      </c>
      <c r="C8" s="86"/>
      <c r="D8" s="86"/>
      <c r="E8" s="87"/>
      <c r="F8" s="88" t="s">
        <v>237</v>
      </c>
      <c r="G8" s="90" t="s">
        <v>238</v>
      </c>
      <c r="H8" s="92" t="s">
        <v>239</v>
      </c>
    </row>
    <row r="9" spans="1:12" ht="45.75" thickBot="1" x14ac:dyDescent="0.3">
      <c r="A9" s="29" t="s">
        <v>240</v>
      </c>
      <c r="B9" s="30" t="s">
        <v>241</v>
      </c>
      <c r="C9" s="31" t="s">
        <v>242</v>
      </c>
      <c r="D9" s="31" t="s">
        <v>243</v>
      </c>
      <c r="E9" s="31" t="s">
        <v>244</v>
      </c>
      <c r="F9" s="89"/>
      <c r="G9" s="91"/>
      <c r="H9" s="93"/>
      <c r="I9" s="1"/>
    </row>
    <row r="10" spans="1:12" x14ac:dyDescent="0.25">
      <c r="A10" s="32" t="s">
        <v>245</v>
      </c>
      <c r="C10">
        <v>5</v>
      </c>
      <c r="D10">
        <v>4</v>
      </c>
      <c r="E10">
        <f>(B10+C10+D10)</f>
        <v>9</v>
      </c>
      <c r="F10" s="33">
        <v>21</v>
      </c>
      <c r="G10" s="34">
        <f>SUM(E10:F10)</f>
        <v>30</v>
      </c>
      <c r="H10" s="35"/>
    </row>
    <row r="11" spans="1:12" x14ac:dyDescent="0.25">
      <c r="A11" s="32" t="s">
        <v>246</v>
      </c>
      <c r="C11">
        <v>2</v>
      </c>
      <c r="E11">
        <f t="shared" ref="E11:E27" si="0">(B11+C11+D11)</f>
        <v>2</v>
      </c>
      <c r="F11" s="34"/>
      <c r="G11" s="34">
        <f t="shared" ref="G11:G27" si="1">SUM(E11:F11)</f>
        <v>2</v>
      </c>
      <c r="H11" s="35"/>
      <c r="I11" s="36"/>
    </row>
    <row r="12" spans="1:12" ht="14.25" customHeight="1" x14ac:dyDescent="0.25">
      <c r="A12" s="32" t="s">
        <v>247</v>
      </c>
      <c r="C12">
        <v>3</v>
      </c>
      <c r="E12">
        <f t="shared" si="0"/>
        <v>3</v>
      </c>
      <c r="F12" s="34">
        <v>142</v>
      </c>
      <c r="G12" s="34">
        <f t="shared" si="1"/>
        <v>145</v>
      </c>
      <c r="H12" s="35"/>
    </row>
    <row r="13" spans="1:12" x14ac:dyDescent="0.25">
      <c r="A13" s="32" t="s">
        <v>248</v>
      </c>
      <c r="E13">
        <f t="shared" si="0"/>
        <v>0</v>
      </c>
      <c r="F13" s="34"/>
      <c r="G13" s="34">
        <f t="shared" si="1"/>
        <v>0</v>
      </c>
      <c r="H13" s="35"/>
    </row>
    <row r="14" spans="1:12" x14ac:dyDescent="0.25">
      <c r="A14" s="32" t="s">
        <v>249</v>
      </c>
      <c r="C14">
        <v>6</v>
      </c>
      <c r="D14">
        <v>2</v>
      </c>
      <c r="E14">
        <f t="shared" si="0"/>
        <v>8</v>
      </c>
      <c r="F14" s="34">
        <v>18</v>
      </c>
      <c r="G14" s="34">
        <f t="shared" si="1"/>
        <v>26</v>
      </c>
      <c r="H14" s="35"/>
    </row>
    <row r="15" spans="1:12" x14ac:dyDescent="0.25">
      <c r="A15" s="32" t="s">
        <v>250</v>
      </c>
      <c r="E15">
        <f t="shared" si="0"/>
        <v>0</v>
      </c>
      <c r="F15" s="34">
        <v>1</v>
      </c>
      <c r="G15" s="34">
        <f t="shared" si="1"/>
        <v>1</v>
      </c>
      <c r="H15" s="35"/>
    </row>
    <row r="16" spans="1:12" x14ac:dyDescent="0.25">
      <c r="A16" s="32" t="s">
        <v>251</v>
      </c>
      <c r="E16">
        <f t="shared" si="0"/>
        <v>0</v>
      </c>
      <c r="F16" s="34"/>
      <c r="G16" s="34">
        <f t="shared" si="1"/>
        <v>0</v>
      </c>
      <c r="H16" s="35"/>
    </row>
    <row r="17" spans="1:9" x14ac:dyDescent="0.25">
      <c r="A17" s="32" t="s">
        <v>252</v>
      </c>
      <c r="E17">
        <f t="shared" si="0"/>
        <v>0</v>
      </c>
      <c r="F17" s="34"/>
      <c r="G17" s="34">
        <f t="shared" si="1"/>
        <v>0</v>
      </c>
      <c r="H17" s="35"/>
    </row>
    <row r="18" spans="1:9" x14ac:dyDescent="0.25">
      <c r="A18" s="32" t="s">
        <v>253</v>
      </c>
      <c r="C18">
        <v>2</v>
      </c>
      <c r="D18">
        <v>1</v>
      </c>
      <c r="E18">
        <f t="shared" si="0"/>
        <v>3</v>
      </c>
      <c r="F18" s="34">
        <v>81</v>
      </c>
      <c r="G18" s="34">
        <f t="shared" si="1"/>
        <v>84</v>
      </c>
      <c r="H18" s="35"/>
    </row>
    <row r="19" spans="1:9" x14ac:dyDescent="0.25">
      <c r="A19" s="32" t="s">
        <v>254</v>
      </c>
      <c r="E19">
        <f t="shared" si="0"/>
        <v>0</v>
      </c>
      <c r="F19" s="34">
        <v>7</v>
      </c>
      <c r="G19" s="34">
        <f t="shared" si="1"/>
        <v>7</v>
      </c>
      <c r="H19" s="35"/>
    </row>
    <row r="20" spans="1:9" x14ac:dyDescent="0.25">
      <c r="A20" s="32" t="s">
        <v>255</v>
      </c>
      <c r="E20">
        <f t="shared" si="0"/>
        <v>0</v>
      </c>
      <c r="F20" s="34"/>
      <c r="G20" s="34">
        <f t="shared" si="1"/>
        <v>0</v>
      </c>
      <c r="H20" s="35"/>
    </row>
    <row r="21" spans="1:9" x14ac:dyDescent="0.25">
      <c r="A21" s="32" t="s">
        <v>256</v>
      </c>
      <c r="E21">
        <f t="shared" si="0"/>
        <v>0</v>
      </c>
      <c r="F21" s="34"/>
      <c r="G21" s="34">
        <f t="shared" si="1"/>
        <v>0</v>
      </c>
      <c r="H21" s="35"/>
    </row>
    <row r="22" spans="1:9" x14ac:dyDescent="0.25">
      <c r="A22" s="32" t="s">
        <v>257</v>
      </c>
      <c r="C22">
        <v>4</v>
      </c>
      <c r="D22">
        <v>3</v>
      </c>
      <c r="E22">
        <f t="shared" si="0"/>
        <v>7</v>
      </c>
      <c r="F22" s="34">
        <v>4</v>
      </c>
      <c r="G22" s="34">
        <f t="shared" si="1"/>
        <v>11</v>
      </c>
      <c r="H22" s="35"/>
    </row>
    <row r="23" spans="1:9" x14ac:dyDescent="0.25">
      <c r="A23" s="32" t="s">
        <v>258</v>
      </c>
      <c r="E23">
        <f t="shared" si="0"/>
        <v>0</v>
      </c>
      <c r="F23" s="34"/>
      <c r="G23" s="34">
        <f t="shared" si="1"/>
        <v>0</v>
      </c>
      <c r="H23" s="35"/>
    </row>
    <row r="24" spans="1:9" x14ac:dyDescent="0.25">
      <c r="A24" s="32" t="s">
        <v>259</v>
      </c>
      <c r="B24">
        <v>1</v>
      </c>
      <c r="C24">
        <v>3</v>
      </c>
      <c r="D24">
        <v>2</v>
      </c>
      <c r="E24">
        <f t="shared" si="0"/>
        <v>6</v>
      </c>
      <c r="F24" s="34">
        <v>75</v>
      </c>
      <c r="G24" s="34">
        <f t="shared" si="1"/>
        <v>81</v>
      </c>
      <c r="H24" s="35"/>
    </row>
    <row r="25" spans="1:9" x14ac:dyDescent="0.25">
      <c r="A25" s="32" t="s">
        <v>260</v>
      </c>
      <c r="E25">
        <f t="shared" si="0"/>
        <v>0</v>
      </c>
      <c r="F25" s="34"/>
      <c r="G25" s="34">
        <f t="shared" si="1"/>
        <v>0</v>
      </c>
      <c r="H25" s="35"/>
    </row>
    <row r="26" spans="1:9" x14ac:dyDescent="0.25">
      <c r="A26" s="32" t="s">
        <v>261</v>
      </c>
      <c r="B26">
        <v>1</v>
      </c>
      <c r="E26">
        <f t="shared" si="0"/>
        <v>1</v>
      </c>
      <c r="F26" s="34">
        <v>15</v>
      </c>
      <c r="G26" s="34">
        <f t="shared" si="1"/>
        <v>16</v>
      </c>
      <c r="H26" s="35">
        <v>2</v>
      </c>
    </row>
    <row r="27" spans="1:9" ht="15.75" thickBot="1" x14ac:dyDescent="0.3">
      <c r="A27" s="32" t="s">
        <v>262</v>
      </c>
      <c r="E27">
        <f t="shared" si="0"/>
        <v>0</v>
      </c>
      <c r="F27" s="34">
        <v>33</v>
      </c>
      <c r="G27" s="34">
        <f t="shared" si="1"/>
        <v>33</v>
      </c>
      <c r="H27" s="35"/>
    </row>
    <row r="28" spans="1:9" ht="15.75" thickBot="1" x14ac:dyDescent="0.3">
      <c r="A28" s="37" t="s">
        <v>263</v>
      </c>
      <c r="B28" s="38">
        <f>SUM(B10:B27)</f>
        <v>2</v>
      </c>
      <c r="C28" s="39">
        <f>SUM(C10:C27)</f>
        <v>25</v>
      </c>
      <c r="D28" s="39">
        <f>SUM(D10:D27)</f>
        <v>12</v>
      </c>
      <c r="E28" s="39">
        <f>SUM(E10:E27)</f>
        <v>39</v>
      </c>
      <c r="F28" s="37">
        <f t="shared" ref="F28:H28" si="2">SUM(F10:F27)</f>
        <v>397</v>
      </c>
      <c r="G28" s="37">
        <f t="shared" si="2"/>
        <v>436</v>
      </c>
      <c r="H28" s="40">
        <f t="shared" si="2"/>
        <v>2</v>
      </c>
      <c r="I28" s="1"/>
    </row>
    <row r="32" spans="1:9" x14ac:dyDescent="0.25">
      <c r="A32" t="s">
        <v>336</v>
      </c>
    </row>
    <row r="33" spans="1:18" x14ac:dyDescent="0.25">
      <c r="A33" s="26" t="s">
        <v>233</v>
      </c>
      <c r="B33" s="26"/>
      <c r="C33" s="26"/>
      <c r="D33" s="26"/>
      <c r="E33" s="26"/>
      <c r="F33" s="26"/>
      <c r="G33" s="27"/>
      <c r="H33" s="27"/>
      <c r="I33" s="27"/>
      <c r="J33" s="27"/>
    </row>
    <row r="34" spans="1:18" x14ac:dyDescent="0.25">
      <c r="A34" s="26" t="s">
        <v>234</v>
      </c>
      <c r="B34" s="26"/>
      <c r="C34" s="26"/>
      <c r="D34" s="26"/>
      <c r="E34" s="26"/>
      <c r="F34" s="26"/>
      <c r="G34" s="27"/>
      <c r="H34" s="27"/>
      <c r="I34" s="27"/>
      <c r="J34" s="27"/>
    </row>
    <row r="35" spans="1:18" x14ac:dyDescent="0.25">
      <c r="A35" s="26" t="s">
        <v>337</v>
      </c>
      <c r="B35" s="26"/>
      <c r="C35" s="26"/>
      <c r="D35" s="26"/>
      <c r="E35" s="26"/>
      <c r="F35" s="26"/>
      <c r="G35" s="27"/>
      <c r="H35" s="27"/>
      <c r="I35" s="27"/>
      <c r="J35" s="27"/>
      <c r="K35" s="1"/>
      <c r="L35" s="1"/>
    </row>
    <row r="36" spans="1:18" x14ac:dyDescent="0.25">
      <c r="A36" s="26" t="s">
        <v>235</v>
      </c>
      <c r="B36" s="26"/>
      <c r="C36" s="26"/>
      <c r="D36" s="26"/>
      <c r="E36" s="26"/>
      <c r="F36" s="26"/>
      <c r="G36" s="27"/>
      <c r="H36" s="27"/>
      <c r="I36" s="27"/>
      <c r="J36" s="27"/>
    </row>
    <row r="37" spans="1:18" x14ac:dyDescent="0.25">
      <c r="A37" s="26" t="s">
        <v>371</v>
      </c>
      <c r="B37" s="26"/>
      <c r="C37" s="26"/>
      <c r="D37" s="26"/>
      <c r="E37" s="26"/>
      <c r="F37" s="26"/>
      <c r="G37" s="26"/>
      <c r="H37" s="26"/>
      <c r="I37" s="26"/>
      <c r="J37" s="26"/>
      <c r="K37" s="26"/>
      <c r="L37" s="26"/>
    </row>
    <row r="38" spans="1:18" ht="15.75" thickBot="1" x14ac:dyDescent="0.3">
      <c r="J38" s="26"/>
    </row>
    <row r="39" spans="1:18" ht="15" customHeight="1" thickBot="1" x14ac:dyDescent="0.3">
      <c r="A39" s="28"/>
      <c r="B39" s="85" t="s">
        <v>236</v>
      </c>
      <c r="C39" s="86"/>
      <c r="D39" s="86"/>
      <c r="E39" s="87"/>
      <c r="F39" s="88" t="s">
        <v>237</v>
      </c>
      <c r="G39" s="90" t="s">
        <v>264</v>
      </c>
      <c r="H39" s="92" t="s">
        <v>265</v>
      </c>
    </row>
    <row r="40" spans="1:18" ht="45.75" thickBot="1" x14ac:dyDescent="0.3">
      <c r="A40" s="29" t="s">
        <v>240</v>
      </c>
      <c r="B40" s="30" t="s">
        <v>241</v>
      </c>
      <c r="C40" s="31" t="s">
        <v>242</v>
      </c>
      <c r="D40" s="31" t="s">
        <v>243</v>
      </c>
      <c r="E40" s="31" t="s">
        <v>244</v>
      </c>
      <c r="F40" s="89"/>
      <c r="G40" s="91"/>
      <c r="H40" s="93"/>
      <c r="I40" s="1"/>
      <c r="K40" s="26"/>
      <c r="L40" s="26"/>
      <c r="M40" s="26"/>
      <c r="N40" s="26"/>
      <c r="P40" s="26"/>
      <c r="Q40" s="26"/>
      <c r="R40" s="26"/>
    </row>
    <row r="41" spans="1:18" x14ac:dyDescent="0.25">
      <c r="A41" s="32" t="s">
        <v>245</v>
      </c>
      <c r="B41" s="41"/>
      <c r="C41" s="42">
        <v>87.102256426000011</v>
      </c>
      <c r="D41" s="42">
        <v>42.175892358999995</v>
      </c>
      <c r="E41" s="43">
        <f>SUM(B41:D41)</f>
        <v>129.27814878500001</v>
      </c>
      <c r="F41" s="44">
        <v>169.18829871999998</v>
      </c>
      <c r="G41" s="45">
        <f>SUM(E41:F41)</f>
        <v>298.46644750500002</v>
      </c>
      <c r="H41" s="46"/>
      <c r="K41" s="26"/>
    </row>
    <row r="42" spans="1:18" x14ac:dyDescent="0.25">
      <c r="A42" s="32" t="s">
        <v>246</v>
      </c>
      <c r="B42" s="47"/>
      <c r="C42" s="42">
        <v>20.382325185999999</v>
      </c>
      <c r="D42" s="41"/>
      <c r="E42" s="43">
        <f t="shared" ref="E42:E58" si="3">SUM(B42:D42)</f>
        <v>20.382325185999999</v>
      </c>
      <c r="F42" s="48"/>
      <c r="G42" s="45">
        <f>SUM(E42:F42)</f>
        <v>20.382325185999999</v>
      </c>
      <c r="H42" s="45"/>
      <c r="K42" s="26"/>
    </row>
    <row r="43" spans="1:18" x14ac:dyDescent="0.25">
      <c r="A43" s="32" t="s">
        <v>247</v>
      </c>
      <c r="B43" s="41"/>
      <c r="C43" s="42">
        <v>181.700760796</v>
      </c>
      <c r="D43" s="41"/>
      <c r="E43" s="43">
        <f t="shared" si="3"/>
        <v>181.700760796</v>
      </c>
      <c r="F43" s="49">
        <v>607.10759328100005</v>
      </c>
      <c r="G43" s="45">
        <f>SUM(E43:F43)</f>
        <v>788.8083540770001</v>
      </c>
      <c r="H43" s="48"/>
      <c r="K43" s="26"/>
    </row>
    <row r="44" spans="1:18" x14ac:dyDescent="0.25">
      <c r="A44" s="32" t="s">
        <v>248</v>
      </c>
      <c r="B44" s="47"/>
      <c r="C44" s="41"/>
      <c r="D44" s="41"/>
      <c r="E44" s="43">
        <f t="shared" si="3"/>
        <v>0</v>
      </c>
      <c r="F44" s="48"/>
      <c r="G44" s="45">
        <f t="shared" ref="G44:G56" si="4">SUM(E44:F44)</f>
        <v>0</v>
      </c>
      <c r="H44" s="45"/>
      <c r="K44" s="26"/>
    </row>
    <row r="45" spans="1:18" x14ac:dyDescent="0.25">
      <c r="A45" s="32" t="s">
        <v>249</v>
      </c>
      <c r="B45" s="41"/>
      <c r="C45" s="42">
        <v>147.89143339399999</v>
      </c>
      <c r="D45" s="42">
        <v>19.992203127</v>
      </c>
      <c r="E45" s="43">
        <f t="shared" si="3"/>
        <v>167.883636521</v>
      </c>
      <c r="F45" s="49">
        <v>223.930286448</v>
      </c>
      <c r="G45" s="45">
        <f>SUM(E45:F45)</f>
        <v>391.81392296900003</v>
      </c>
      <c r="H45" s="48"/>
      <c r="K45" s="26"/>
    </row>
    <row r="46" spans="1:18" x14ac:dyDescent="0.25">
      <c r="A46" s="32" t="s">
        <v>250</v>
      </c>
      <c r="B46" s="47"/>
      <c r="C46" s="41"/>
      <c r="D46" s="41"/>
      <c r="E46" s="43">
        <f t="shared" si="3"/>
        <v>0</v>
      </c>
      <c r="F46" s="48"/>
      <c r="G46" s="45">
        <f t="shared" si="4"/>
        <v>0</v>
      </c>
      <c r="H46" s="45"/>
      <c r="K46" s="26"/>
    </row>
    <row r="47" spans="1:18" x14ac:dyDescent="0.25">
      <c r="A47" s="32" t="s">
        <v>251</v>
      </c>
      <c r="B47" s="47"/>
      <c r="C47" s="41"/>
      <c r="D47" s="41"/>
      <c r="E47" s="43">
        <f t="shared" si="3"/>
        <v>0</v>
      </c>
      <c r="F47" s="48"/>
      <c r="G47" s="45">
        <f t="shared" si="4"/>
        <v>0</v>
      </c>
      <c r="H47" s="45"/>
      <c r="K47" s="2"/>
      <c r="M47" s="42"/>
      <c r="N47" s="42"/>
    </row>
    <row r="48" spans="1:18" x14ac:dyDescent="0.25">
      <c r="A48" s="32" t="s">
        <v>252</v>
      </c>
      <c r="B48" s="41"/>
      <c r="C48" s="41"/>
      <c r="D48" s="41"/>
      <c r="E48" s="43">
        <f t="shared" si="3"/>
        <v>0</v>
      </c>
      <c r="F48" s="49">
        <v>7.4471910349999995</v>
      </c>
      <c r="G48" s="45">
        <f>SUM(E48:F48)</f>
        <v>7.4471910349999995</v>
      </c>
      <c r="H48" s="45"/>
      <c r="K48" s="26"/>
      <c r="M48" s="42"/>
      <c r="N48" s="42"/>
    </row>
    <row r="49" spans="1:18" x14ac:dyDescent="0.25">
      <c r="A49" s="32" t="s">
        <v>253</v>
      </c>
      <c r="B49" s="41"/>
      <c r="C49" s="42">
        <v>9.5330037799999996</v>
      </c>
      <c r="D49" s="42">
        <v>5.472048858</v>
      </c>
      <c r="E49" s="43">
        <f t="shared" si="3"/>
        <v>15.005052637999999</v>
      </c>
      <c r="F49" s="49">
        <v>561.456644858</v>
      </c>
      <c r="G49" s="45">
        <f>SUM(E49:F49)</f>
        <v>576.46169749600006</v>
      </c>
      <c r="H49" s="48"/>
      <c r="K49" s="26"/>
      <c r="M49" s="42"/>
      <c r="N49" s="42"/>
    </row>
    <row r="50" spans="1:18" x14ac:dyDescent="0.25">
      <c r="A50" s="32" t="s">
        <v>254</v>
      </c>
      <c r="B50" s="47"/>
      <c r="C50" s="41"/>
      <c r="D50" s="41"/>
      <c r="E50" s="43">
        <f t="shared" si="3"/>
        <v>0</v>
      </c>
      <c r="F50" s="49">
        <v>30.613793429000001</v>
      </c>
      <c r="G50" s="45">
        <f>SUM(E50:F50)</f>
        <v>30.613793429000001</v>
      </c>
      <c r="H50" s="45"/>
      <c r="K50" s="26"/>
      <c r="M50" s="42"/>
      <c r="N50" s="42"/>
    </row>
    <row r="51" spans="1:18" x14ac:dyDescent="0.25">
      <c r="A51" s="32" t="s">
        <v>255</v>
      </c>
      <c r="B51" s="47"/>
      <c r="C51" s="41"/>
      <c r="D51" s="41"/>
      <c r="E51" s="43">
        <f t="shared" si="3"/>
        <v>0</v>
      </c>
      <c r="F51" s="48"/>
      <c r="G51" s="45">
        <f t="shared" si="4"/>
        <v>0</v>
      </c>
      <c r="H51" s="45"/>
      <c r="K51" s="26"/>
      <c r="L51" s="26"/>
      <c r="N51" s="42"/>
      <c r="O51" s="42"/>
      <c r="P51" s="42"/>
    </row>
    <row r="52" spans="1:18" x14ac:dyDescent="0.25">
      <c r="A52" s="32" t="s">
        <v>256</v>
      </c>
      <c r="B52" s="47"/>
      <c r="C52" s="41"/>
      <c r="D52" s="41"/>
      <c r="E52" s="43">
        <f t="shared" si="3"/>
        <v>0</v>
      </c>
      <c r="F52" s="48"/>
      <c r="G52" s="45">
        <f t="shared" si="4"/>
        <v>0</v>
      </c>
      <c r="H52" s="45"/>
      <c r="K52" s="26"/>
      <c r="L52" s="26"/>
      <c r="N52" s="42"/>
      <c r="O52" s="42"/>
      <c r="P52" s="42"/>
    </row>
    <row r="53" spans="1:18" x14ac:dyDescent="0.25">
      <c r="A53" s="32" t="s">
        <v>257</v>
      </c>
      <c r="B53" s="41"/>
      <c r="C53" s="42">
        <v>61.733807958</v>
      </c>
      <c r="D53" s="42">
        <v>21.918775114999999</v>
      </c>
      <c r="E53" s="43">
        <f t="shared" si="3"/>
        <v>83.652583073000002</v>
      </c>
      <c r="F53" s="49">
        <v>145.92955848700001</v>
      </c>
      <c r="G53" s="45">
        <f>SUM(E53:F53)</f>
        <v>229.58214156000003</v>
      </c>
      <c r="H53" s="48"/>
      <c r="K53" s="26"/>
      <c r="L53" s="26"/>
      <c r="N53" s="42"/>
      <c r="O53" s="42"/>
      <c r="P53" s="42"/>
    </row>
    <row r="54" spans="1:18" x14ac:dyDescent="0.25">
      <c r="A54" s="32" t="s">
        <v>258</v>
      </c>
      <c r="B54" s="47"/>
      <c r="C54" s="41"/>
      <c r="D54" s="41"/>
      <c r="E54" s="43">
        <f t="shared" si="3"/>
        <v>0</v>
      </c>
      <c r="F54" s="48"/>
      <c r="G54" s="45">
        <f t="shared" si="4"/>
        <v>0</v>
      </c>
      <c r="H54" s="45"/>
      <c r="K54" s="26"/>
      <c r="L54" s="26"/>
      <c r="N54" s="42"/>
      <c r="O54" s="42"/>
      <c r="P54" s="42"/>
    </row>
    <row r="55" spans="1:18" x14ac:dyDescent="0.25">
      <c r="A55" s="32" t="s">
        <v>259</v>
      </c>
      <c r="B55" s="42">
        <v>9.6122848029999997</v>
      </c>
      <c r="C55" s="41">
        <v>16.825184028999999</v>
      </c>
      <c r="D55" s="42">
        <v>7.6613676699999997</v>
      </c>
      <c r="E55" s="43">
        <f t="shared" si="3"/>
        <v>34.098836501999997</v>
      </c>
      <c r="F55" s="49">
        <v>339.75250589500001</v>
      </c>
      <c r="G55" s="45">
        <f>SUM(E55:F55)</f>
        <v>373.851342397</v>
      </c>
      <c r="H55" s="48"/>
      <c r="K55" s="26"/>
      <c r="L55" s="26"/>
      <c r="N55" s="42"/>
      <c r="O55" s="42"/>
      <c r="P55" s="42"/>
    </row>
    <row r="56" spans="1:18" x14ac:dyDescent="0.25">
      <c r="A56" s="32" t="s">
        <v>260</v>
      </c>
      <c r="B56" s="47"/>
      <c r="C56" s="41"/>
      <c r="D56" s="41"/>
      <c r="E56" s="43">
        <f t="shared" si="3"/>
        <v>0</v>
      </c>
      <c r="F56" s="48"/>
      <c r="G56" s="45">
        <f t="shared" si="4"/>
        <v>0</v>
      </c>
      <c r="H56" s="45"/>
      <c r="K56" s="26"/>
      <c r="L56" s="26"/>
      <c r="N56" s="42"/>
      <c r="O56" s="42"/>
      <c r="P56" s="42"/>
    </row>
    <row r="57" spans="1:18" x14ac:dyDescent="0.25">
      <c r="A57" s="32" t="s">
        <v>261</v>
      </c>
      <c r="B57" s="42">
        <v>94.374821882999996</v>
      </c>
      <c r="C57" s="41"/>
      <c r="D57" s="41"/>
      <c r="E57" s="43">
        <f t="shared" si="3"/>
        <v>94.374821882999996</v>
      </c>
      <c r="F57" s="49">
        <v>68.326977509000002</v>
      </c>
      <c r="G57" s="45">
        <f>SUM(E57:F57)</f>
        <v>162.701799392</v>
      </c>
      <c r="H57" s="45">
        <v>43.67</v>
      </c>
      <c r="K57" s="26"/>
      <c r="L57" s="26"/>
      <c r="P57" s="42"/>
      <c r="Q57" s="42"/>
      <c r="R57" s="42"/>
    </row>
    <row r="58" spans="1:18" ht="15.75" thickBot="1" x14ac:dyDescent="0.3">
      <c r="A58" s="32" t="s">
        <v>262</v>
      </c>
      <c r="B58" s="47"/>
      <c r="C58" s="41"/>
      <c r="D58" s="41"/>
      <c r="E58" s="43">
        <f t="shared" si="3"/>
        <v>0</v>
      </c>
      <c r="F58" s="50">
        <v>109.894220308</v>
      </c>
      <c r="G58" s="45">
        <f>SUM(E58:F58)</f>
        <v>109.894220308</v>
      </c>
      <c r="H58" s="51"/>
      <c r="K58" s="26"/>
      <c r="L58" s="26"/>
      <c r="P58" s="42"/>
      <c r="Q58" s="42"/>
      <c r="R58" s="42"/>
    </row>
    <row r="59" spans="1:18" ht="15.75" thickBot="1" x14ac:dyDescent="0.3">
      <c r="A59" s="38" t="s">
        <v>263</v>
      </c>
      <c r="B59" s="52">
        <f>SUM(B41:B58)</f>
        <v>103.98710668599999</v>
      </c>
      <c r="C59" s="52">
        <f t="shared" ref="C59:E59" si="5">SUM(C41:C58)</f>
        <v>525.168771569</v>
      </c>
      <c r="D59" s="52">
        <f t="shared" si="5"/>
        <v>97.220287128999999</v>
      </c>
      <c r="E59" s="52">
        <f t="shared" si="5"/>
        <v>726.37616538400005</v>
      </c>
      <c r="F59" s="53">
        <f>SUM(F41:F58)</f>
        <v>2263.6470699699998</v>
      </c>
      <c r="G59" s="54">
        <f>SUM(G41:G58)</f>
        <v>2990.023235354</v>
      </c>
      <c r="H59" s="54">
        <f>SUM(H41:H58)</f>
        <v>43.67</v>
      </c>
      <c r="K59" s="26"/>
      <c r="L59" s="26"/>
    </row>
    <row r="60" spans="1:18" x14ac:dyDescent="0.25">
      <c r="K60" s="26"/>
      <c r="L60" s="26"/>
    </row>
    <row r="61" spans="1:18" x14ac:dyDescent="0.25">
      <c r="E61" s="67"/>
      <c r="G61" s="67"/>
      <c r="K61" s="26"/>
      <c r="L61" s="26"/>
      <c r="M61" s="41"/>
      <c r="N61" s="26"/>
      <c r="O61" s="26"/>
    </row>
    <row r="62" spans="1:18" x14ac:dyDescent="0.25">
      <c r="K62" s="26"/>
      <c r="L62" s="26"/>
      <c r="M62" s="41"/>
      <c r="N62" s="26"/>
      <c r="O62" s="26"/>
    </row>
    <row r="63" spans="1:18" x14ac:dyDescent="0.25">
      <c r="A63" s="26" t="s">
        <v>382</v>
      </c>
      <c r="B63" s="26"/>
      <c r="C63" s="26"/>
    </row>
    <row r="64" spans="1:18" x14ac:dyDescent="0.25">
      <c r="A64" s="26" t="s">
        <v>233</v>
      </c>
      <c r="B64" s="27"/>
      <c r="C64" s="27"/>
    </row>
    <row r="65" spans="1:12" x14ac:dyDescent="0.25">
      <c r="A65" s="26" t="s">
        <v>234</v>
      </c>
      <c r="B65" s="27"/>
      <c r="C65" s="27"/>
    </row>
    <row r="66" spans="1:12" x14ac:dyDescent="0.25">
      <c r="A66" s="26" t="s">
        <v>337</v>
      </c>
      <c r="B66" s="26"/>
      <c r="C66" s="26"/>
      <c r="D66" s="26"/>
      <c r="E66" s="26"/>
      <c r="F66" s="26"/>
      <c r="G66" s="27"/>
      <c r="H66" s="27"/>
      <c r="I66" s="27"/>
      <c r="J66" s="27"/>
      <c r="K66" s="1"/>
      <c r="L66" s="1"/>
    </row>
    <row r="67" spans="1:12" x14ac:dyDescent="0.25">
      <c r="A67" s="26" t="s">
        <v>235</v>
      </c>
      <c r="B67" s="27"/>
      <c r="C67" s="27"/>
    </row>
    <row r="68" spans="1:12" x14ac:dyDescent="0.25">
      <c r="A68" s="26" t="s">
        <v>371</v>
      </c>
      <c r="B68" s="26"/>
      <c r="C68" s="26"/>
      <c r="D68" s="26"/>
      <c r="E68" s="26"/>
      <c r="F68" s="26"/>
      <c r="G68" s="26"/>
      <c r="H68" s="26"/>
      <c r="I68" s="26"/>
      <c r="J68" s="26"/>
      <c r="K68" s="26"/>
      <c r="L68" s="26"/>
    </row>
    <row r="69" spans="1:12" ht="15.75" thickBot="1" x14ac:dyDescent="0.3">
      <c r="A69" s="26"/>
      <c r="B69" s="26"/>
      <c r="C69" s="26"/>
    </row>
    <row r="70" spans="1:12" ht="15.75" thickBot="1" x14ac:dyDescent="0.3">
      <c r="A70" s="55" t="s">
        <v>268</v>
      </c>
      <c r="B70" s="56" t="s">
        <v>269</v>
      </c>
      <c r="C70" s="57" t="s">
        <v>270</v>
      </c>
    </row>
    <row r="71" spans="1:12" x14ac:dyDescent="0.25">
      <c r="A71" s="58" t="s">
        <v>245</v>
      </c>
      <c r="B71" t="s">
        <v>271</v>
      </c>
      <c r="C71" s="59" t="s">
        <v>272</v>
      </c>
    </row>
    <row r="72" spans="1:12" x14ac:dyDescent="0.25">
      <c r="A72" s="58"/>
      <c r="B72" t="s">
        <v>273</v>
      </c>
      <c r="C72" s="59" t="s">
        <v>272</v>
      </c>
    </row>
    <row r="73" spans="1:12" x14ac:dyDescent="0.25">
      <c r="A73" s="58"/>
      <c r="B73" t="s">
        <v>274</v>
      </c>
      <c r="C73" s="59" t="s">
        <v>272</v>
      </c>
    </row>
    <row r="74" spans="1:12" x14ac:dyDescent="0.25">
      <c r="A74" s="58"/>
      <c r="B74" t="s">
        <v>275</v>
      </c>
      <c r="C74" s="59" t="s">
        <v>272</v>
      </c>
    </row>
    <row r="75" spans="1:12" x14ac:dyDescent="0.25">
      <c r="A75" s="58"/>
      <c r="B75" t="s">
        <v>276</v>
      </c>
      <c r="C75" s="59" t="s">
        <v>272</v>
      </c>
    </row>
    <row r="76" spans="1:12" x14ac:dyDescent="0.25">
      <c r="A76" s="58"/>
      <c r="B76" t="s">
        <v>277</v>
      </c>
      <c r="C76" s="59" t="s">
        <v>272</v>
      </c>
    </row>
    <row r="77" spans="1:12" x14ac:dyDescent="0.25">
      <c r="A77" s="58"/>
      <c r="B77" t="s">
        <v>278</v>
      </c>
      <c r="C77" s="59" t="s">
        <v>272</v>
      </c>
    </row>
    <row r="78" spans="1:12" x14ac:dyDescent="0.25">
      <c r="A78" s="58"/>
      <c r="B78" t="s">
        <v>279</v>
      </c>
      <c r="C78" s="59" t="s">
        <v>272</v>
      </c>
    </row>
    <row r="79" spans="1:12" x14ac:dyDescent="0.25">
      <c r="A79" s="58"/>
      <c r="B79" t="s">
        <v>280</v>
      </c>
      <c r="C79" s="59" t="s">
        <v>272</v>
      </c>
    </row>
    <row r="80" spans="1:12" x14ac:dyDescent="0.25">
      <c r="A80" s="58"/>
      <c r="B80" t="s">
        <v>281</v>
      </c>
      <c r="C80" s="59" t="s">
        <v>272</v>
      </c>
    </row>
    <row r="81" spans="1:3" ht="15.75" thickBot="1" x14ac:dyDescent="0.3">
      <c r="A81" s="58"/>
      <c r="B81" t="s">
        <v>282</v>
      </c>
      <c r="C81" s="59" t="s">
        <v>272</v>
      </c>
    </row>
    <row r="82" spans="1:3" ht="15.75" thickBot="1" x14ac:dyDescent="0.3">
      <c r="A82" s="55" t="s">
        <v>246</v>
      </c>
      <c r="B82" s="56" t="s">
        <v>283</v>
      </c>
      <c r="C82" s="60" t="s">
        <v>272</v>
      </c>
    </row>
    <row r="83" spans="1:3" x14ac:dyDescent="0.25">
      <c r="A83" s="58" t="s">
        <v>247</v>
      </c>
      <c r="B83" t="s">
        <v>284</v>
      </c>
      <c r="C83" s="59" t="s">
        <v>272</v>
      </c>
    </row>
    <row r="84" spans="1:3" x14ac:dyDescent="0.25">
      <c r="A84" s="58"/>
      <c r="B84" t="s">
        <v>372</v>
      </c>
      <c r="C84" s="59" t="s">
        <v>272</v>
      </c>
    </row>
    <row r="85" spans="1:3" x14ac:dyDescent="0.25">
      <c r="A85" s="58"/>
      <c r="B85" t="s">
        <v>285</v>
      </c>
      <c r="C85" s="59" t="s">
        <v>272</v>
      </c>
    </row>
    <row r="86" spans="1:3" x14ac:dyDescent="0.25">
      <c r="A86" s="58"/>
      <c r="B86" t="s">
        <v>286</v>
      </c>
      <c r="C86" s="59" t="s">
        <v>272</v>
      </c>
    </row>
    <row r="87" spans="1:3" x14ac:dyDescent="0.25">
      <c r="A87" s="58"/>
      <c r="B87" t="s">
        <v>287</v>
      </c>
      <c r="C87" s="59" t="s">
        <v>272</v>
      </c>
    </row>
    <row r="88" spans="1:3" x14ac:dyDescent="0.25">
      <c r="A88" s="58"/>
      <c r="B88" t="s">
        <v>288</v>
      </c>
      <c r="C88" s="59" t="s">
        <v>272</v>
      </c>
    </row>
    <row r="89" spans="1:3" x14ac:dyDescent="0.25">
      <c r="A89" s="58"/>
      <c r="B89" t="s">
        <v>289</v>
      </c>
      <c r="C89" s="59" t="s">
        <v>272</v>
      </c>
    </row>
    <row r="90" spans="1:3" ht="15.75" thickBot="1" x14ac:dyDescent="0.3">
      <c r="A90" s="58"/>
      <c r="B90" t="s">
        <v>290</v>
      </c>
      <c r="C90" s="59" t="s">
        <v>272</v>
      </c>
    </row>
    <row r="91" spans="1:3" x14ac:dyDescent="0.25">
      <c r="A91" s="61" t="s">
        <v>249</v>
      </c>
      <c r="B91" s="62" t="s">
        <v>291</v>
      </c>
      <c r="C91" s="63" t="s">
        <v>272</v>
      </c>
    </row>
    <row r="92" spans="1:3" x14ac:dyDescent="0.25">
      <c r="A92" s="58"/>
      <c r="B92" t="s">
        <v>292</v>
      </c>
      <c r="C92" s="59" t="s">
        <v>272</v>
      </c>
    </row>
    <row r="93" spans="1:3" x14ac:dyDescent="0.25">
      <c r="A93" s="58"/>
      <c r="B93" t="s">
        <v>293</v>
      </c>
      <c r="C93" s="59" t="s">
        <v>272</v>
      </c>
    </row>
    <row r="94" spans="1:3" x14ac:dyDescent="0.25">
      <c r="A94" s="58"/>
      <c r="B94" t="s">
        <v>294</v>
      </c>
      <c r="C94" s="59" t="s">
        <v>272</v>
      </c>
    </row>
    <row r="95" spans="1:3" x14ac:dyDescent="0.25">
      <c r="A95" s="58"/>
      <c r="B95" t="s">
        <v>295</v>
      </c>
      <c r="C95" s="59" t="s">
        <v>272</v>
      </c>
    </row>
    <row r="96" spans="1:3" x14ac:dyDescent="0.25">
      <c r="A96" s="58"/>
      <c r="B96" t="s">
        <v>296</v>
      </c>
      <c r="C96" s="59" t="s">
        <v>272</v>
      </c>
    </row>
    <row r="97" spans="1:3" ht="15.75" thickBot="1" x14ac:dyDescent="0.3">
      <c r="A97" s="64"/>
      <c r="B97" s="65" t="s">
        <v>297</v>
      </c>
      <c r="C97" s="66" t="s">
        <v>272</v>
      </c>
    </row>
    <row r="98" spans="1:3" ht="15.75" thickBot="1" x14ac:dyDescent="0.3">
      <c r="A98" s="58" t="s">
        <v>252</v>
      </c>
      <c r="B98" t="s">
        <v>298</v>
      </c>
      <c r="C98" s="59" t="s">
        <v>272</v>
      </c>
    </row>
    <row r="99" spans="1:3" x14ac:dyDescent="0.25">
      <c r="A99" s="61" t="s">
        <v>253</v>
      </c>
      <c r="B99" s="62" t="s">
        <v>373</v>
      </c>
      <c r="C99" s="63" t="s">
        <v>272</v>
      </c>
    </row>
    <row r="100" spans="1:3" x14ac:dyDescent="0.25">
      <c r="A100" s="58"/>
      <c r="B100" t="s">
        <v>299</v>
      </c>
      <c r="C100" s="59" t="s">
        <v>272</v>
      </c>
    </row>
    <row r="101" spans="1:3" x14ac:dyDescent="0.25">
      <c r="A101" s="58"/>
      <c r="B101" t="s">
        <v>300</v>
      </c>
      <c r="C101" s="59" t="s">
        <v>272</v>
      </c>
    </row>
    <row r="102" spans="1:3" x14ac:dyDescent="0.25">
      <c r="A102" s="58"/>
      <c r="B102" t="s">
        <v>301</v>
      </c>
      <c r="C102" s="59" t="s">
        <v>272</v>
      </c>
    </row>
    <row r="103" spans="1:3" x14ac:dyDescent="0.25">
      <c r="A103" s="58"/>
      <c r="B103" t="s">
        <v>302</v>
      </c>
      <c r="C103" s="59" t="s">
        <v>272</v>
      </c>
    </row>
    <row r="104" spans="1:3" x14ac:dyDescent="0.25">
      <c r="A104" s="58"/>
      <c r="B104" t="s">
        <v>374</v>
      </c>
      <c r="C104" s="59" t="s">
        <v>272</v>
      </c>
    </row>
    <row r="105" spans="1:3" x14ac:dyDescent="0.25">
      <c r="A105" s="58"/>
      <c r="B105" t="s">
        <v>375</v>
      </c>
      <c r="C105" s="59" t="s">
        <v>272</v>
      </c>
    </row>
    <row r="106" spans="1:3" x14ac:dyDescent="0.25">
      <c r="A106" s="58"/>
      <c r="B106" t="s">
        <v>303</v>
      </c>
      <c r="C106" s="59" t="s">
        <v>272</v>
      </c>
    </row>
    <row r="107" spans="1:3" x14ac:dyDescent="0.25">
      <c r="A107" s="58"/>
      <c r="B107" t="s">
        <v>304</v>
      </c>
      <c r="C107" s="59" t="s">
        <v>272</v>
      </c>
    </row>
    <row r="108" spans="1:3" x14ac:dyDescent="0.25">
      <c r="A108" s="58"/>
      <c r="B108" t="s">
        <v>305</v>
      </c>
      <c r="C108" s="59" t="s">
        <v>272</v>
      </c>
    </row>
    <row r="109" spans="1:3" x14ac:dyDescent="0.25">
      <c r="A109" s="58"/>
      <c r="B109" t="s">
        <v>306</v>
      </c>
      <c r="C109" s="59" t="s">
        <v>272</v>
      </c>
    </row>
    <row r="110" spans="1:3" x14ac:dyDescent="0.25">
      <c r="A110" s="58"/>
      <c r="B110" t="s">
        <v>307</v>
      </c>
      <c r="C110" s="59" t="s">
        <v>272</v>
      </c>
    </row>
    <row r="111" spans="1:3" ht="15.75" thickBot="1" x14ac:dyDescent="0.3">
      <c r="A111" s="64"/>
      <c r="B111" s="65" t="s">
        <v>308</v>
      </c>
      <c r="C111" s="66" t="s">
        <v>272</v>
      </c>
    </row>
    <row r="112" spans="1:3" ht="15.75" thickBot="1" x14ac:dyDescent="0.3">
      <c r="A112" s="58" t="s">
        <v>254</v>
      </c>
      <c r="B112" t="s">
        <v>254</v>
      </c>
      <c r="C112" s="59" t="s">
        <v>272</v>
      </c>
    </row>
    <row r="113" spans="1:3" ht="15.75" thickBot="1" x14ac:dyDescent="0.3">
      <c r="A113" s="55" t="s">
        <v>257</v>
      </c>
      <c r="B113" s="56" t="s">
        <v>309</v>
      </c>
      <c r="C113" s="60" t="s">
        <v>272</v>
      </c>
    </row>
    <row r="114" spans="1:3" x14ac:dyDescent="0.25">
      <c r="A114" s="58"/>
      <c r="B114" t="s">
        <v>310</v>
      </c>
      <c r="C114" s="59" t="s">
        <v>272</v>
      </c>
    </row>
    <row r="115" spans="1:3" x14ac:dyDescent="0.25">
      <c r="A115" s="58"/>
      <c r="B115" t="s">
        <v>311</v>
      </c>
      <c r="C115" s="59" t="s">
        <v>272</v>
      </c>
    </row>
    <row r="116" spans="1:3" x14ac:dyDescent="0.25">
      <c r="A116" s="58"/>
      <c r="B116" t="s">
        <v>312</v>
      </c>
      <c r="C116" s="59" t="s">
        <v>272</v>
      </c>
    </row>
    <row r="117" spans="1:3" x14ac:dyDescent="0.25">
      <c r="A117" s="58"/>
      <c r="B117" t="s">
        <v>313</v>
      </c>
      <c r="C117" s="59" t="s">
        <v>272</v>
      </c>
    </row>
    <row r="118" spans="1:3" ht="15.75" thickBot="1" x14ac:dyDescent="0.3">
      <c r="A118" s="58"/>
      <c r="B118" t="s">
        <v>314</v>
      </c>
      <c r="C118" s="59" t="s">
        <v>272</v>
      </c>
    </row>
    <row r="119" spans="1:3" x14ac:dyDescent="0.25">
      <c r="A119" s="61" t="s">
        <v>259</v>
      </c>
      <c r="B119" s="62" t="s">
        <v>315</v>
      </c>
      <c r="C119" s="63" t="s">
        <v>272</v>
      </c>
    </row>
    <row r="120" spans="1:3" x14ac:dyDescent="0.25">
      <c r="A120" s="58"/>
      <c r="B120" t="s">
        <v>316</v>
      </c>
      <c r="C120" s="59" t="s">
        <v>272</v>
      </c>
    </row>
    <row r="121" spans="1:3" x14ac:dyDescent="0.25">
      <c r="A121" s="58"/>
      <c r="B121" t="s">
        <v>317</v>
      </c>
      <c r="C121" s="59" t="s">
        <v>272</v>
      </c>
    </row>
    <row r="122" spans="1:3" x14ac:dyDescent="0.25">
      <c r="A122" s="58"/>
      <c r="B122" t="s">
        <v>318</v>
      </c>
      <c r="C122" s="59" t="s">
        <v>272</v>
      </c>
    </row>
    <row r="123" spans="1:3" x14ac:dyDescent="0.25">
      <c r="A123" s="58"/>
      <c r="B123" t="s">
        <v>319</v>
      </c>
      <c r="C123" s="59" t="s">
        <v>272</v>
      </c>
    </row>
    <row r="124" spans="1:3" x14ac:dyDescent="0.25">
      <c r="A124" s="58"/>
      <c r="B124" t="s">
        <v>376</v>
      </c>
      <c r="C124" s="59" t="s">
        <v>272</v>
      </c>
    </row>
    <row r="125" spans="1:3" x14ac:dyDescent="0.25">
      <c r="A125" s="58"/>
      <c r="B125" t="s">
        <v>320</v>
      </c>
      <c r="C125" s="59" t="s">
        <v>272</v>
      </c>
    </row>
    <row r="126" spans="1:3" x14ac:dyDescent="0.25">
      <c r="A126" s="58"/>
      <c r="B126" t="s">
        <v>321</v>
      </c>
      <c r="C126" s="59" t="s">
        <v>272</v>
      </c>
    </row>
    <row r="127" spans="1:3" x14ac:dyDescent="0.25">
      <c r="A127" s="58"/>
      <c r="B127" t="s">
        <v>322</v>
      </c>
      <c r="C127" s="59" t="s">
        <v>272</v>
      </c>
    </row>
    <row r="128" spans="1:3" x14ac:dyDescent="0.25">
      <c r="A128" s="58"/>
      <c r="B128" t="s">
        <v>323</v>
      </c>
      <c r="C128" s="59" t="s">
        <v>272</v>
      </c>
    </row>
    <row r="129" spans="1:3" x14ac:dyDescent="0.25">
      <c r="A129" s="58"/>
      <c r="B129" t="s">
        <v>324</v>
      </c>
      <c r="C129" s="59" t="s">
        <v>272</v>
      </c>
    </row>
    <row r="130" spans="1:3" x14ac:dyDescent="0.25">
      <c r="A130" s="58"/>
      <c r="B130" t="s">
        <v>325</v>
      </c>
      <c r="C130" s="59" t="s">
        <v>272</v>
      </c>
    </row>
    <row r="131" spans="1:3" x14ac:dyDescent="0.25">
      <c r="A131" s="58"/>
      <c r="B131" t="s">
        <v>377</v>
      </c>
      <c r="C131" s="59" t="s">
        <v>272</v>
      </c>
    </row>
    <row r="132" spans="1:3" ht="15.75" thickBot="1" x14ac:dyDescent="0.3">
      <c r="A132" s="64"/>
      <c r="B132" s="65" t="s">
        <v>326</v>
      </c>
      <c r="C132" s="66" t="s">
        <v>272</v>
      </c>
    </row>
    <row r="133" spans="1:3" x14ac:dyDescent="0.25">
      <c r="A133" s="58" t="s">
        <v>261</v>
      </c>
      <c r="B133" t="s">
        <v>327</v>
      </c>
      <c r="C133" s="59" t="s">
        <v>272</v>
      </c>
    </row>
    <row r="134" spans="1:3" x14ac:dyDescent="0.25">
      <c r="A134" s="58"/>
      <c r="B134" t="s">
        <v>328</v>
      </c>
      <c r="C134" s="59" t="s">
        <v>272</v>
      </c>
    </row>
    <row r="135" spans="1:3" ht="15.75" thickBot="1" x14ac:dyDescent="0.3">
      <c r="A135" s="58"/>
      <c r="B135" t="s">
        <v>329</v>
      </c>
      <c r="C135" s="59" t="s">
        <v>272</v>
      </c>
    </row>
    <row r="136" spans="1:3" x14ac:dyDescent="0.25">
      <c r="A136" s="61" t="s">
        <v>262</v>
      </c>
      <c r="B136" s="62" t="s">
        <v>330</v>
      </c>
      <c r="C136" s="63" t="s">
        <v>272</v>
      </c>
    </row>
    <row r="137" spans="1:3" x14ac:dyDescent="0.25">
      <c r="A137" s="58"/>
      <c r="B137" t="s">
        <v>331</v>
      </c>
      <c r="C137" s="59" t="s">
        <v>272</v>
      </c>
    </row>
    <row r="138" spans="1:3" x14ac:dyDescent="0.25">
      <c r="A138" s="58"/>
      <c r="B138" t="s">
        <v>332</v>
      </c>
      <c r="C138" s="59" t="s">
        <v>272</v>
      </c>
    </row>
    <row r="139" spans="1:3" x14ac:dyDescent="0.25">
      <c r="A139" s="58"/>
      <c r="B139" t="s">
        <v>333</v>
      </c>
      <c r="C139" s="59" t="s">
        <v>272</v>
      </c>
    </row>
    <row r="140" spans="1:3" x14ac:dyDescent="0.25">
      <c r="A140" s="58"/>
      <c r="B140" t="s">
        <v>334</v>
      </c>
      <c r="C140" s="59" t="s">
        <v>272</v>
      </c>
    </row>
    <row r="141" spans="1:3" ht="15.75" thickBot="1" x14ac:dyDescent="0.3">
      <c r="A141" s="64"/>
      <c r="B141" s="65" t="s">
        <v>335</v>
      </c>
      <c r="C141" s="66" t="s">
        <v>272</v>
      </c>
    </row>
  </sheetData>
  <mergeCells count="8">
    <mergeCell ref="B8:E8"/>
    <mergeCell ref="F8:F9"/>
    <mergeCell ref="G8:G9"/>
    <mergeCell ref="H8:H9"/>
    <mergeCell ref="B39:E39"/>
    <mergeCell ref="F39:F40"/>
    <mergeCell ref="G39:G40"/>
    <mergeCell ref="H39:H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B13" sqref="B13"/>
    </sheetView>
  </sheetViews>
  <sheetFormatPr defaultColWidth="9.140625" defaultRowHeight="15" x14ac:dyDescent="0.25"/>
  <sheetData>
    <row r="1" spans="1:1" x14ac:dyDescent="0.25">
      <c r="A1" t="s">
        <v>370</v>
      </c>
    </row>
    <row r="2" spans="1:1" x14ac:dyDescent="0.25">
      <c r="A2" t="s">
        <v>352</v>
      </c>
    </row>
    <row r="3" spans="1:1" x14ac:dyDescent="0.25">
      <c r="A3" t="s">
        <v>351</v>
      </c>
    </row>
    <row r="4" spans="1:1" x14ac:dyDescent="0.25">
      <c r="A4" t="s">
        <v>384</v>
      </c>
    </row>
    <row r="5" spans="1:1" s="26" customFormat="1" x14ac:dyDescent="0.25">
      <c r="A5" s="26" t="s">
        <v>385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2019-02-21T15:44:10Z</dcterms:modified>
</cp:coreProperties>
</file>