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ministrasjon\Bibliotek\NINAs publikasjonsarkiv\NINA Rapport\Vedlegg\"/>
    </mc:Choice>
  </mc:AlternateContent>
  <xr:revisionPtr revIDLastSave="0" documentId="8_{44E62B47-E9FF-40B0-856B-F05AC85A30A4}" xr6:coauthVersionLast="47" xr6:coauthVersionMax="47" xr10:uidLastSave="{00000000-0000-0000-0000-000000000000}"/>
  <bookViews>
    <workbookView xWindow="-110" yWindow="-110" windowWidth="19420" windowHeight="10420" xr2:uid="{29E70387-4C09-4E6F-967E-957A0D6B8EAC}"/>
  </bookViews>
  <sheets>
    <sheet name="All data" sheetId="1" r:id="rId1"/>
  </sheets>
  <externalReferences>
    <externalReference r:id="rId2"/>
  </externalReferences>
  <definedNames>
    <definedName name="ExternalData_1" localSheetId="0" hidden="1">'All data'!$R$1:$AO$41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38" i="1" l="1"/>
  <c r="AG38" i="1"/>
  <c r="Q38" i="1"/>
  <c r="P38" i="1"/>
  <c r="O38" i="1"/>
  <c r="N38" i="1"/>
  <c r="E38" i="1"/>
  <c r="D38" i="1"/>
  <c r="C38" i="1"/>
  <c r="B38" i="1"/>
  <c r="BB37" i="1"/>
  <c r="AG37" i="1"/>
  <c r="P36" i="1"/>
  <c r="O36" i="1"/>
  <c r="N36" i="1"/>
  <c r="J36" i="1"/>
  <c r="E36" i="1"/>
  <c r="D36" i="1"/>
  <c r="C36" i="1"/>
  <c r="B36" i="1"/>
  <c r="BB35" i="1"/>
  <c r="AG35" i="1"/>
  <c r="AG34" i="1"/>
  <c r="BB34" i="1" s="1"/>
  <c r="P34" i="1"/>
  <c r="O34" i="1"/>
  <c r="N34" i="1"/>
  <c r="J34" i="1"/>
  <c r="H34" i="1"/>
  <c r="E34" i="1"/>
  <c r="D34" i="1"/>
  <c r="C34" i="1"/>
  <c r="B34" i="1"/>
  <c r="AG33" i="1"/>
  <c r="BB33" i="1" s="1"/>
  <c r="BB32" i="1"/>
  <c r="AG32" i="1"/>
  <c r="P32" i="1"/>
  <c r="O32" i="1"/>
  <c r="N32" i="1"/>
  <c r="F32" i="1"/>
  <c r="E32" i="1"/>
  <c r="D32" i="1"/>
  <c r="C32" i="1"/>
  <c r="B32" i="1"/>
  <c r="AG31" i="1"/>
  <c r="BB31" i="1" s="1"/>
  <c r="BB30" i="1"/>
  <c r="AG30" i="1"/>
  <c r="BB29" i="1"/>
  <c r="AG29" i="1"/>
  <c r="P29" i="1"/>
  <c r="O29" i="1"/>
  <c r="N29" i="1"/>
  <c r="E29" i="1"/>
  <c r="D29" i="1"/>
  <c r="C29" i="1"/>
  <c r="B29" i="1"/>
  <c r="BB28" i="1"/>
  <c r="AG28" i="1"/>
  <c r="AG27" i="1"/>
  <c r="BB27" i="1" s="1"/>
  <c r="P27" i="1"/>
  <c r="O27" i="1"/>
  <c r="N27" i="1"/>
  <c r="F27" i="1"/>
  <c r="E27" i="1"/>
  <c r="D27" i="1"/>
  <c r="C27" i="1"/>
  <c r="B27" i="1"/>
  <c r="BB26" i="1"/>
  <c r="AG26" i="1"/>
  <c r="AG25" i="1"/>
  <c r="BB25" i="1" s="1"/>
  <c r="P25" i="1"/>
  <c r="O25" i="1"/>
  <c r="N25" i="1"/>
  <c r="J25" i="1"/>
  <c r="G25" i="1"/>
  <c r="F25" i="1"/>
  <c r="E25" i="1"/>
  <c r="D25" i="1"/>
  <c r="B25" i="1"/>
  <c r="P24" i="1"/>
  <c r="O24" i="1"/>
  <c r="N24" i="1"/>
  <c r="H24" i="1"/>
  <c r="D24" i="1"/>
  <c r="C24" i="1"/>
  <c r="B24" i="1"/>
  <c r="BB23" i="1"/>
  <c r="AG23" i="1"/>
  <c r="AG22" i="1"/>
  <c r="BB22" i="1" s="1"/>
  <c r="P22" i="1"/>
  <c r="O22" i="1"/>
  <c r="N22" i="1"/>
  <c r="M22" i="1"/>
  <c r="L22" i="1"/>
  <c r="K22" i="1"/>
  <c r="J22" i="1"/>
  <c r="I22" i="1"/>
  <c r="H22" i="1"/>
  <c r="E22" i="1"/>
  <c r="D22" i="1"/>
  <c r="C22" i="1"/>
  <c r="B22" i="1"/>
  <c r="AG21" i="1"/>
  <c r="BB21" i="1" s="1"/>
  <c r="AG20" i="1"/>
  <c r="BB20" i="1" s="1"/>
  <c r="P20" i="1"/>
  <c r="O20" i="1"/>
  <c r="N20" i="1"/>
  <c r="M20" i="1"/>
  <c r="L20" i="1"/>
  <c r="K20" i="1"/>
  <c r="J20" i="1"/>
  <c r="I20" i="1"/>
  <c r="H20" i="1"/>
  <c r="E20" i="1"/>
  <c r="D20" i="1"/>
  <c r="C20" i="1"/>
  <c r="B20" i="1"/>
  <c r="AG19" i="1"/>
  <c r="BB19" i="1" s="1"/>
  <c r="BB18" i="1"/>
  <c r="AG18" i="1"/>
  <c r="P18" i="1"/>
  <c r="O18" i="1"/>
  <c r="N18" i="1"/>
  <c r="M18" i="1"/>
  <c r="L18" i="1"/>
  <c r="K18" i="1"/>
  <c r="J18" i="1"/>
  <c r="I18" i="1"/>
  <c r="H18" i="1"/>
  <c r="E18" i="1"/>
  <c r="D18" i="1"/>
  <c r="C18" i="1"/>
  <c r="B18" i="1"/>
  <c r="AG17" i="1"/>
  <c r="BB17" i="1" s="1"/>
  <c r="AG16" i="1"/>
  <c r="BB16" i="1" s="1"/>
  <c r="O16" i="1"/>
  <c r="N16" i="1"/>
  <c r="D16" i="1"/>
  <c r="C16" i="1"/>
  <c r="B16" i="1"/>
  <c r="BB15" i="1"/>
  <c r="AG15" i="1"/>
  <c r="AG14" i="1"/>
  <c r="BB14" i="1" s="1"/>
  <c r="P14" i="1"/>
  <c r="O14" i="1"/>
  <c r="N14" i="1"/>
  <c r="M14" i="1"/>
  <c r="L14" i="1"/>
  <c r="K14" i="1"/>
  <c r="J14" i="1"/>
  <c r="I14" i="1"/>
  <c r="H14" i="1"/>
  <c r="E14" i="1"/>
  <c r="D14" i="1"/>
  <c r="C14" i="1"/>
  <c r="B14" i="1"/>
  <c r="BB13" i="1"/>
  <c r="AG13" i="1"/>
  <c r="BB12" i="1"/>
  <c r="AG12" i="1"/>
  <c r="P12" i="1"/>
  <c r="N12" i="1"/>
  <c r="H12" i="1"/>
  <c r="G12" i="1"/>
  <c r="F12" i="1"/>
  <c r="E12" i="1"/>
  <c r="D12" i="1"/>
  <c r="C12" i="1"/>
  <c r="B12" i="1"/>
  <c r="AG11" i="1"/>
  <c r="BB11" i="1" s="1"/>
  <c r="BB10" i="1"/>
  <c r="AG10" i="1"/>
  <c r="H10" i="1"/>
  <c r="F10" i="1"/>
  <c r="D10" i="1"/>
  <c r="C10" i="1"/>
  <c r="B10" i="1"/>
  <c r="AG9" i="1"/>
  <c r="BB9" i="1" s="1"/>
  <c r="BB8" i="1"/>
  <c r="AG8" i="1"/>
  <c r="P8" i="1"/>
  <c r="O8" i="1"/>
  <c r="N8" i="1"/>
  <c r="M8" i="1"/>
  <c r="L8" i="1"/>
  <c r="I8" i="1"/>
  <c r="H8" i="1"/>
  <c r="G8" i="1"/>
  <c r="F8" i="1"/>
  <c r="E8" i="1"/>
  <c r="D8" i="1"/>
  <c r="C8" i="1"/>
  <c r="B8" i="1"/>
  <c r="BB7" i="1"/>
  <c r="AG7" i="1"/>
  <c r="AG6" i="1"/>
  <c r="BB6" i="1" s="1"/>
  <c r="P6" i="1"/>
  <c r="O6" i="1"/>
  <c r="N6" i="1"/>
  <c r="M6" i="1"/>
  <c r="L6" i="1"/>
  <c r="I6" i="1"/>
  <c r="H6" i="1"/>
  <c r="G6" i="1"/>
  <c r="F6" i="1"/>
  <c r="E6" i="1"/>
  <c r="D6" i="1"/>
  <c r="C6" i="1"/>
  <c r="B6" i="1"/>
  <c r="BB5" i="1"/>
  <c r="AG5" i="1"/>
  <c r="BB4" i="1"/>
  <c r="AG4" i="1"/>
  <c r="P4" i="1"/>
  <c r="O4" i="1"/>
  <c r="N4" i="1"/>
  <c r="M4" i="1"/>
  <c r="L4" i="1"/>
  <c r="H4" i="1"/>
  <c r="F4" i="1"/>
  <c r="D4" i="1"/>
  <c r="C4" i="1"/>
  <c r="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tc={CB1FFF8C-C233-4A69-A4F3-892BBFC164C1}</author>
  </authors>
  <commentList>
    <comment ref="AF1" authorId="0" shapeId="0" xr:uid="{CB1FFF8C-C233-4A69-A4F3-892BBFC164C1}">
      <text>
        <t>[Threaded comment]
Your version of Excel allows you to read this threaded comment; however, any edits to it will get removed if the file is opened in a newer version of Excel. Learn more: https://go.microsoft.com/fwlink/?linkid=870924
Comment:
    Dette er målt fra prøvene til kjemiske analyser, dvs, løst jord. In situ volumvekt er mer nøyaktik.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8863FFD-E627-4179-B3B3-272C48B21E7D}" keepAlive="1" name="Query - EUNOMO4-00061020_20221129_res" description="Connection to the 'EUNOMO4-00061020_20221129_res' query in the workbook." type="5" refreshedVersion="7" background="1" saveData="1">
    <dbPr connection="Provider=Microsoft.Mashup.OleDb.1;Data Source=$Workbook$;Location=EUNOMO4-00061020_20221129_res;Extended Properties=&quot;&quot;" command="SELECT * FROM [EUNOMO4-00061020_20221129_res]"/>
  </connection>
</connections>
</file>

<file path=xl/sharedStrings.xml><?xml version="1.0" encoding="utf-8"?>
<sst xmlns="http://schemas.openxmlformats.org/spreadsheetml/2006/main" count="366" uniqueCount="182">
  <si>
    <t>ANO-flate</t>
  </si>
  <si>
    <t>Naturtype</t>
  </si>
  <si>
    <t>jordprofil</t>
  </si>
  <si>
    <t xml:space="preserve">Sjikt O </t>
  </si>
  <si>
    <t>Sjikt A</t>
  </si>
  <si>
    <t>SjiktB</t>
  </si>
  <si>
    <t>Sjikt E</t>
  </si>
  <si>
    <t xml:space="preserve"> sjikt C</t>
  </si>
  <si>
    <t>Dypde (snitt)</t>
  </si>
  <si>
    <t xml:space="preserve">n </t>
  </si>
  <si>
    <t>Profile beskrivelse torv</t>
  </si>
  <si>
    <t>Prøvenummer</t>
  </si>
  <si>
    <t>Org/min</t>
  </si>
  <si>
    <t>Jordart</t>
  </si>
  <si>
    <t>Leirkl.</t>
  </si>
  <si>
    <t>Moldkl.</t>
  </si>
  <si>
    <t>Fraksjon &gt;2,0 mm</t>
  </si>
  <si>
    <t>Sand, grov</t>
  </si>
  <si>
    <t>Sand, medium</t>
  </si>
  <si>
    <t>Sand, fin</t>
  </si>
  <si>
    <t>Silt, grov</t>
  </si>
  <si>
    <t>Silt, medium</t>
  </si>
  <si>
    <t>Silt, fin</t>
  </si>
  <si>
    <t>Leire</t>
  </si>
  <si>
    <t xml:space="preserve">Glødetap </t>
  </si>
  <si>
    <t>Volumvekt (lab)</t>
  </si>
  <si>
    <r>
      <t xml:space="preserve">Volumvekt </t>
    </r>
    <r>
      <rPr>
        <b/>
        <i/>
        <sz val="11"/>
        <color theme="1"/>
        <rFont val="Calibri"/>
        <family val="2"/>
        <scheme val="minor"/>
      </rPr>
      <t>in situ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</si>
  <si>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Mold </t>
  </si>
  <si>
    <t>pH</t>
  </si>
  <si>
    <t xml:space="preserve">P-Al </t>
  </si>
  <si>
    <t xml:space="preserve">K-Al </t>
  </si>
  <si>
    <t>Mg-Al</t>
  </si>
  <si>
    <t xml:space="preserve">Ca-Al </t>
  </si>
  <si>
    <t xml:space="preserve">Na-Al </t>
  </si>
  <si>
    <t>TOC</t>
  </si>
  <si>
    <t>Total -N</t>
  </si>
  <si>
    <t>Total N</t>
  </si>
  <si>
    <t>Tørrstoff</t>
  </si>
  <si>
    <t xml:space="preserve">Fuktinnhold </t>
  </si>
  <si>
    <t xml:space="preserve">CEC-effektiv </t>
  </si>
  <si>
    <t xml:space="preserve">Ca, CEC </t>
  </si>
  <si>
    <t>K, CEC</t>
  </si>
  <si>
    <t>Mg, CEC</t>
  </si>
  <si>
    <t>Na, CEC</t>
  </si>
  <si>
    <t>Kationer, total</t>
  </si>
  <si>
    <t>Aciditet, CEC</t>
  </si>
  <si>
    <t>C-tetthet</t>
  </si>
  <si>
    <t>cm</t>
  </si>
  <si>
    <t>cmLag</t>
  </si>
  <si>
    <t>(%, w/w)</t>
  </si>
  <si>
    <t>(% TS)</t>
  </si>
  <si>
    <t>(kg/L)</t>
  </si>
  <si>
    <t>(g/100 g TS)</t>
  </si>
  <si>
    <t>water</t>
  </si>
  <si>
    <t>CaCl2</t>
  </si>
  <si>
    <t>(mg/100g luftt.)</t>
  </si>
  <si>
    <t>(%)</t>
  </si>
  <si>
    <t>(cmol+/kg)</t>
  </si>
  <si>
    <t>kgC/m3</t>
  </si>
  <si>
    <t>snitt</t>
  </si>
  <si>
    <t>SD</t>
  </si>
  <si>
    <t>ANO0511</t>
  </si>
  <si>
    <t>511-C1-Humus</t>
  </si>
  <si>
    <t>ORG</t>
  </si>
  <si>
    <t>93.6</t>
  </si>
  <si>
    <t>0.04</t>
  </si>
  <si>
    <t>3.9</t>
  </si>
  <si>
    <t>&lt;3</t>
  </si>
  <si>
    <t>511-C1-Mineralsk</t>
  </si>
  <si>
    <t>MIN</t>
  </si>
  <si>
    <t>5.2</t>
  </si>
  <si>
    <t>1.2</t>
  </si>
  <si>
    <t>4.2</t>
  </si>
  <si>
    <t>4.4</t>
  </si>
  <si>
    <t>&lt;0,1</t>
  </si>
  <si>
    <t>511-C5-Humus</t>
  </si>
  <si>
    <t>59.9</t>
  </si>
  <si>
    <t>0.17</t>
  </si>
  <si>
    <t>3.8</t>
  </si>
  <si>
    <t>511-C5-Mineralsk</t>
  </si>
  <si>
    <t>12.5</t>
  </si>
  <si>
    <t>0.97</t>
  </si>
  <si>
    <t>4.7</t>
  </si>
  <si>
    <t>511-C9-Humus</t>
  </si>
  <si>
    <t>92.8</t>
  </si>
  <si>
    <t>0.01</t>
  </si>
  <si>
    <t>4.1</t>
  </si>
  <si>
    <t>511-C9-Mineralsk</t>
  </si>
  <si>
    <t>9.0</t>
  </si>
  <si>
    <t>1.1</t>
  </si>
  <si>
    <t>8.0</t>
  </si>
  <si>
    <t>4.3</t>
  </si>
  <si>
    <t>5H1; 5H2; 85H3</t>
  </si>
  <si>
    <t>511-V1-Humus</t>
  </si>
  <si>
    <t>97.6</t>
  </si>
  <si>
    <t>4.5</t>
  </si>
  <si>
    <t>511-V1-Mineralsk</t>
  </si>
  <si>
    <t>99.4</t>
  </si>
  <si>
    <t>4.6</t>
  </si>
  <si>
    <t>9,7H1; 16,3H2;85H3</t>
  </si>
  <si>
    <t>511-V5-Humus</t>
  </si>
  <si>
    <t>96.6</t>
  </si>
  <si>
    <t>511-V5-Mineralsk</t>
  </si>
  <si>
    <t>95.1</t>
  </si>
  <si>
    <t>0.20</t>
  </si>
  <si>
    <t>ANO0588</t>
  </si>
  <si>
    <t>588-C13-Humus</t>
  </si>
  <si>
    <t>91.9</t>
  </si>
  <si>
    <t>4.0</t>
  </si>
  <si>
    <t>588-C13- Mineralsk</t>
  </si>
  <si>
    <t>3.2</t>
  </si>
  <si>
    <t>588-C17-Humus</t>
  </si>
  <si>
    <t>79.2</t>
  </si>
  <si>
    <t>0.16</t>
  </si>
  <si>
    <t>588-C17-Mineralsk</t>
  </si>
  <si>
    <t>93.8</t>
  </si>
  <si>
    <t>588-C1-Humus</t>
  </si>
  <si>
    <t>87.7</t>
  </si>
  <si>
    <t>0.03</t>
  </si>
  <si>
    <t>588-C1-Mineralsk</t>
  </si>
  <si>
    <t>5.1</t>
  </si>
  <si>
    <t>1.3</t>
  </si>
  <si>
    <t>588-C5-Humus</t>
  </si>
  <si>
    <t>76.4</t>
  </si>
  <si>
    <t>588-C5-Mineralsk</t>
  </si>
  <si>
    <t>5.4</t>
  </si>
  <si>
    <t>588-C9-Humus</t>
  </si>
  <si>
    <t>95.5</t>
  </si>
  <si>
    <t>588-C9-Mineralsk</t>
  </si>
  <si>
    <t>3.3</t>
  </si>
  <si>
    <t>4.8</t>
  </si>
  <si>
    <t>ANO0070</t>
  </si>
  <si>
    <t>ANO 0070 Seminaturlig</t>
  </si>
  <si>
    <t>23.1</t>
  </si>
  <si>
    <t>0.88</t>
  </si>
  <si>
    <t>ND</t>
  </si>
  <si>
    <t>5.0</t>
  </si>
  <si>
    <t>brunnjord; Ikke helt klart fra bilde</t>
  </si>
  <si>
    <t>ANO 0070 T34-C2</t>
  </si>
  <si>
    <t>78.2</t>
  </si>
  <si>
    <t>0.18</t>
  </si>
  <si>
    <t>19.5</t>
  </si>
  <si>
    <t>1.0</t>
  </si>
  <si>
    <t>18.5</t>
  </si>
  <si>
    <t>ANO 0070 T34-C4</t>
  </si>
  <si>
    <t>46.5</t>
  </si>
  <si>
    <t>0.52</t>
  </si>
  <si>
    <t>21.8</t>
  </si>
  <si>
    <t>0.81</t>
  </si>
  <si>
    <t>5.5</t>
  </si>
  <si>
    <t>ANO 0070 T4-C1</t>
  </si>
  <si>
    <t>93.7</t>
  </si>
  <si>
    <t>0.06</t>
  </si>
  <si>
    <t xml:space="preserve">ANO 0070 T4-C1 </t>
  </si>
  <si>
    <t>23.5</t>
  </si>
  <si>
    <t>Mangler --&gt; har blett klassifisert som T34-C2</t>
  </si>
  <si>
    <t>ANO 0070 T4-C2</t>
  </si>
  <si>
    <t>54.5</t>
  </si>
  <si>
    <t>0.29</t>
  </si>
  <si>
    <t>ANO 0070 T4-C4</t>
  </si>
  <si>
    <t>31.6</t>
  </si>
  <si>
    <t>0.67</t>
  </si>
  <si>
    <t xml:space="preserve">ANO 0070 T4-C4 </t>
  </si>
  <si>
    <t>16.0</t>
  </si>
  <si>
    <t>14.0</t>
  </si>
  <si>
    <t>ANO1065</t>
  </si>
  <si>
    <t>ANO 1065 T3-C1</t>
  </si>
  <si>
    <t>87.4</t>
  </si>
  <si>
    <t>0.13</t>
  </si>
  <si>
    <t xml:space="preserve">ANO 1065 T3-C1 </t>
  </si>
  <si>
    <t>11.7</t>
  </si>
  <si>
    <t>0.89</t>
  </si>
  <si>
    <t>10.7</t>
  </si>
  <si>
    <t>ANO 1065 T3-C2</t>
  </si>
  <si>
    <t>71.7</t>
  </si>
  <si>
    <t>0.28</t>
  </si>
  <si>
    <t>ANO 1065-T3-C2</t>
  </si>
  <si>
    <t>14.5</t>
  </si>
  <si>
    <t>0.86</t>
  </si>
  <si>
    <t>13.5</t>
  </si>
  <si>
    <t>ANO 1065 V1-C5</t>
  </si>
  <si>
    <t>79.5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</si>
</sst>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 shrinkToFi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/>
    <xf numFmtId="1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109"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ode.singsaas\AppData\Local\Microsoft\Windows\INetCache\Content.Outlook\EMU56JGY\ANO%20jord%202022_all%20data_final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0070 and 1065"/>
      <sheetName val="BD 588 and 511"/>
      <sheetName val="0511 soil profile"/>
      <sheetName val="0070 soil profile"/>
      <sheetName val="0588 soil profile"/>
      <sheetName val="1065 soil profile"/>
      <sheetName val="All data"/>
    </sheetNames>
    <sheetDataSet>
      <sheetData sheetId="0">
        <row r="3">
          <cell r="S3">
            <v>0.3451752405777026</v>
          </cell>
        </row>
        <row r="4">
          <cell r="S4">
            <v>0.64261814533388928</v>
          </cell>
        </row>
        <row r="5">
          <cell r="S5">
            <v>0.40361693568104651</v>
          </cell>
        </row>
        <row r="6">
          <cell r="S6">
            <v>0.56888342858767071</v>
          </cell>
        </row>
        <row r="7">
          <cell r="S7">
            <v>7.2727442795272476E-2</v>
          </cell>
        </row>
        <row r="8">
          <cell r="S8">
            <v>0.44767102392888314</v>
          </cell>
        </row>
        <row r="10">
          <cell r="S10">
            <v>0.11229972784564138</v>
          </cell>
        </row>
        <row r="11">
          <cell r="S11">
            <v>0.23147494923285258</v>
          </cell>
        </row>
        <row r="12">
          <cell r="S12">
            <v>0.46758449040854111</v>
          </cell>
        </row>
        <row r="13">
          <cell r="S13">
            <v>0.7589526278257358</v>
          </cell>
        </row>
        <row r="14">
          <cell r="S14">
            <v>0.24008204855526227</v>
          </cell>
        </row>
        <row r="18">
          <cell r="S18">
            <v>0.17029999999999998</v>
          </cell>
        </row>
      </sheetData>
      <sheetData sheetId="1">
        <row r="2">
          <cell r="P2">
            <v>0.12533770078372941</v>
          </cell>
        </row>
        <row r="3">
          <cell r="P3">
            <v>0.70099476374939107</v>
          </cell>
        </row>
        <row r="4">
          <cell r="P4">
            <v>0.59175081081111414</v>
          </cell>
        </row>
        <row r="5">
          <cell r="P5">
            <v>3.5701636834373961E-2</v>
          </cell>
        </row>
        <row r="6">
          <cell r="P6">
            <v>0.4442587419489929</v>
          </cell>
        </row>
        <row r="7">
          <cell r="P7">
            <v>0.71408366626926867</v>
          </cell>
        </row>
        <row r="8">
          <cell r="P8">
            <v>0.74015961214544468</v>
          </cell>
        </row>
        <row r="9">
          <cell r="P9">
            <v>0.80168254694704777</v>
          </cell>
        </row>
        <row r="10">
          <cell r="P10">
            <v>0.90899117577732735</v>
          </cell>
        </row>
        <row r="11">
          <cell r="P11">
            <v>0.33807056391808038</v>
          </cell>
        </row>
        <row r="12">
          <cell r="P12">
            <v>0.14301026566465347</v>
          </cell>
        </row>
        <row r="13">
          <cell r="P13">
            <v>0.10705398092133249</v>
          </cell>
        </row>
        <row r="14">
          <cell r="P14">
            <v>0.10725769924849012</v>
          </cell>
        </row>
        <row r="15">
          <cell r="P15">
            <v>0.21869162420371155</v>
          </cell>
        </row>
        <row r="16">
          <cell r="P16">
            <v>0.11713803811563497</v>
          </cell>
        </row>
        <row r="17">
          <cell r="P17">
            <v>9.2386261365983408E-2</v>
          </cell>
        </row>
        <row r="18">
          <cell r="P18">
            <v>0.11051719248301213</v>
          </cell>
        </row>
        <row r="19">
          <cell r="P19">
            <v>0.16796576074146269</v>
          </cell>
        </row>
        <row r="20">
          <cell r="P20">
            <v>4.2475271212365023E-2</v>
          </cell>
        </row>
      </sheetData>
      <sheetData sheetId="2">
        <row r="22">
          <cell r="B22" t="str">
            <v>T4-C-1 Blåbærskog</v>
          </cell>
          <cell r="C22" t="str">
            <v>Humuspodsol</v>
          </cell>
          <cell r="D22">
            <v>2</v>
          </cell>
          <cell r="F22">
            <v>12</v>
          </cell>
          <cell r="J22">
            <v>5</v>
          </cell>
          <cell r="L22">
            <v>61</v>
          </cell>
          <cell r="N22">
            <v>26.625</v>
          </cell>
          <cell r="P22">
            <v>1</v>
          </cell>
        </row>
        <row r="23">
          <cell r="B23" t="str">
            <v>T4-C-5 Bærlyngskog</v>
          </cell>
          <cell r="C23" t="str">
            <v>Humuspodsol</v>
          </cell>
          <cell r="D23">
            <v>5.833333333333333</v>
          </cell>
          <cell r="E23">
            <v>1.4719601443879753</v>
          </cell>
          <cell r="F23">
            <v>14</v>
          </cell>
          <cell r="G23">
            <v>6.7436036713459426</v>
          </cell>
          <cell r="J23">
            <v>1.5</v>
          </cell>
          <cell r="K23">
            <v>0.54772255750516607</v>
          </cell>
          <cell r="L23">
            <v>27</v>
          </cell>
          <cell r="M23">
            <v>8.4301047838485843</v>
          </cell>
          <cell r="N23">
            <v>41.604166666666664</v>
          </cell>
          <cell r="O23">
            <v>9.1178217036224005</v>
          </cell>
          <cell r="P23">
            <v>6</v>
          </cell>
        </row>
        <row r="24">
          <cell r="B24" t="str">
            <v>T4-C-9 Lyngskog</v>
          </cell>
          <cell r="C24" t="str">
            <v>Humuspodsol</v>
          </cell>
          <cell r="D24">
            <v>7.1428571428571432</v>
          </cell>
          <cell r="E24">
            <v>0.89973541084243502</v>
          </cell>
          <cell r="F24">
            <v>17.142857142857142</v>
          </cell>
          <cell r="G24">
            <v>5.336308693862307</v>
          </cell>
          <cell r="J24">
            <v>1.4285714285714286</v>
          </cell>
          <cell r="K24">
            <v>0.53452248382484868</v>
          </cell>
          <cell r="L24">
            <v>20.142857142857142</v>
          </cell>
          <cell r="M24">
            <v>13.818552057013102</v>
          </cell>
          <cell r="N24">
            <v>30.071428571428573</v>
          </cell>
          <cell r="O24">
            <v>6.8426729148080403</v>
          </cell>
          <cell r="P24">
            <v>7</v>
          </cell>
        </row>
        <row r="27">
          <cell r="B27" t="str">
            <v>V1-C-1 Kalkfattige myrflater</v>
          </cell>
          <cell r="C27" t="str">
            <v>Torv-og myrjord</v>
          </cell>
          <cell r="D27">
            <v>5</v>
          </cell>
          <cell r="F27">
            <v>18</v>
          </cell>
          <cell r="H27">
            <v>85</v>
          </cell>
        </row>
        <row r="28">
          <cell r="B28" t="str">
            <v>V1-C-5 Kalkmyrkanter</v>
          </cell>
          <cell r="C28" t="str">
            <v>Torv-og myrjord</v>
          </cell>
          <cell r="D28">
            <v>9.6666666666666661</v>
          </cell>
          <cell r="E28">
            <v>2.5166114784235849</v>
          </cell>
          <cell r="F28">
            <v>16.333333333333332</v>
          </cell>
          <cell r="G28">
            <v>3.2145502536643153</v>
          </cell>
          <cell r="H28">
            <v>85</v>
          </cell>
          <cell r="N28">
            <v>85</v>
          </cell>
          <cell r="P28">
            <v>1</v>
          </cell>
        </row>
      </sheetData>
      <sheetData sheetId="3">
        <row r="24">
          <cell r="B24" t="str">
            <v>Seminatural</v>
          </cell>
          <cell r="C24" t="str">
            <v>Brunjord; uklar</v>
          </cell>
          <cell r="D24">
            <v>9</v>
          </cell>
          <cell r="H24">
            <v>19</v>
          </cell>
          <cell r="N24">
            <v>17.175000000000001</v>
          </cell>
          <cell r="P24">
            <v>1</v>
          </cell>
        </row>
        <row r="25">
          <cell r="B25" t="str">
            <v>T4-C-1 Blåbærskog</v>
          </cell>
          <cell r="C25" t="str">
            <v>Torv og myrjord</v>
          </cell>
          <cell r="D25">
            <v>9</v>
          </cell>
          <cell r="N25">
            <v>11.75</v>
          </cell>
          <cell r="P25">
            <v>1</v>
          </cell>
        </row>
        <row r="26">
          <cell r="B26" t="str">
            <v>V1-C-1 Svært og temmelig kalkfattige myrflater</v>
          </cell>
          <cell r="D26">
            <v>12.222222222222221</v>
          </cell>
          <cell r="E26">
            <v>7.9750653079875571</v>
          </cell>
          <cell r="F26">
            <v>10.5</v>
          </cell>
          <cell r="G26">
            <v>7.8066922857535799</v>
          </cell>
          <cell r="J26">
            <v>6</v>
          </cell>
          <cell r="N26">
            <v>21.451388888888889</v>
          </cell>
          <cell r="O26">
            <v>9.1665246201115433</v>
          </cell>
          <cell r="P26">
            <v>10</v>
          </cell>
        </row>
        <row r="27">
          <cell r="B27" t="str">
            <v>T34-C-4 Intermediar kystlyngheier</v>
          </cell>
          <cell r="C27" t="str">
            <v>Brunjord; uklar</v>
          </cell>
          <cell r="D27">
            <v>4</v>
          </cell>
          <cell r="F27">
            <v>0.3</v>
          </cell>
          <cell r="N27">
            <v>18.25</v>
          </cell>
          <cell r="P27">
            <v>1</v>
          </cell>
        </row>
        <row r="28">
          <cell r="B28" t="str">
            <v>T4-C-4 Kalklågurtskog</v>
          </cell>
          <cell r="C28" t="str">
            <v>Brunjord; uklar</v>
          </cell>
          <cell r="D28">
            <v>4</v>
          </cell>
          <cell r="F28">
            <v>7</v>
          </cell>
          <cell r="N28">
            <v>18.5</v>
          </cell>
          <cell r="P28">
            <v>1</v>
          </cell>
        </row>
      </sheetData>
      <sheetData sheetId="4">
        <row r="22">
          <cell r="B22" t="str">
            <v>T4-C-1 Blåbærskog</v>
          </cell>
          <cell r="C22" t="str">
            <v>Jernpodsol/overgang jernhumus?</v>
          </cell>
          <cell r="D22">
            <v>4</v>
          </cell>
          <cell r="E22">
            <v>1</v>
          </cell>
          <cell r="H22">
            <v>4</v>
          </cell>
          <cell r="I22">
            <v>1</v>
          </cell>
          <cell r="J22">
            <v>7.666666666666667</v>
          </cell>
          <cell r="K22">
            <v>3.2145502536643176</v>
          </cell>
          <cell r="L22">
            <v>56.666666666666664</v>
          </cell>
          <cell r="M22">
            <v>14.571661996262918</v>
          </cell>
          <cell r="N22">
            <v>69.833333333333329</v>
          </cell>
          <cell r="O22">
            <v>18.384917958297585</v>
          </cell>
          <cell r="P22">
            <v>3</v>
          </cell>
        </row>
        <row r="23">
          <cell r="B23" t="str">
            <v>T4-C-13 Lavskog</v>
          </cell>
          <cell r="C23" t="str">
            <v>Jernpodsol</v>
          </cell>
          <cell r="D23">
            <v>6.7142857142857144</v>
          </cell>
          <cell r="E23">
            <v>0.9511897312113432</v>
          </cell>
          <cell r="H23">
            <v>2.2857142857142856</v>
          </cell>
          <cell r="I23">
            <v>1.3801311186847085</v>
          </cell>
          <cell r="J23">
            <v>10.428571428571429</v>
          </cell>
          <cell r="K23">
            <v>2.2253945610567456</v>
          </cell>
          <cell r="L23">
            <v>38.142857142857146</v>
          </cell>
          <cell r="M23">
            <v>11.950293879630067</v>
          </cell>
          <cell r="N23">
            <v>47.982142857142854</v>
          </cell>
          <cell r="O23">
            <v>7.9649062858804047</v>
          </cell>
          <cell r="P23">
            <v>7</v>
          </cell>
        </row>
        <row r="24">
          <cell r="B24" t="str">
            <v>T4-C-17-Storbregneskog</v>
          </cell>
          <cell r="C24" t="str">
            <v>Torv of Myrjord</v>
          </cell>
          <cell r="D24" t="str">
            <v xml:space="preserve">Sikt O 2 cm. Middels til godt omdannet organisk jord, hovedsakelig dannet av bregnestrø, høyt grunnvann </v>
          </cell>
        </row>
        <row r="25">
          <cell r="B25" t="str">
            <v>T4-C-5 Bærlyngskog</v>
          </cell>
          <cell r="C25" t="str">
            <v>Jernpodsol</v>
          </cell>
          <cell r="D25">
            <v>14.666666666666666</v>
          </cell>
          <cell r="E25">
            <v>2.5166114784235796</v>
          </cell>
          <cell r="H25">
            <v>1</v>
          </cell>
          <cell r="I25">
            <v>0</v>
          </cell>
          <cell r="J25">
            <v>9.3333333333333339</v>
          </cell>
          <cell r="K25">
            <v>1.5275252316519499</v>
          </cell>
          <cell r="L25">
            <v>50</v>
          </cell>
          <cell r="M25">
            <v>11.532562594670797</v>
          </cell>
          <cell r="N25">
            <v>61.583333333333336</v>
          </cell>
          <cell r="O25">
            <v>1.8722201615550809</v>
          </cell>
          <cell r="P25">
            <v>3</v>
          </cell>
        </row>
        <row r="26">
          <cell r="B26" t="str">
            <v>T4-C-9 Lyngskog</v>
          </cell>
          <cell r="C26" t="str">
            <v>Jernpodsol</v>
          </cell>
          <cell r="D26">
            <v>7.666666666666667</v>
          </cell>
          <cell r="E26">
            <v>1.5275252316519452</v>
          </cell>
          <cell r="H26">
            <v>2.3333333333333335</v>
          </cell>
          <cell r="I26">
            <v>0.57735026918962629</v>
          </cell>
          <cell r="J26">
            <v>6.333333333333333</v>
          </cell>
          <cell r="K26">
            <v>1.5275252316519474</v>
          </cell>
          <cell r="L26">
            <v>52.333333333333336</v>
          </cell>
          <cell r="M26">
            <v>2.6457513110645907</v>
          </cell>
          <cell r="N26">
            <v>76.333333333333329</v>
          </cell>
          <cell r="O26">
            <v>3.3455505276909707</v>
          </cell>
          <cell r="P26">
            <v>3</v>
          </cell>
        </row>
      </sheetData>
      <sheetData sheetId="5">
        <row r="24">
          <cell r="B24" t="str">
            <v>T3-C-1 kalkfattig leside</v>
          </cell>
          <cell r="C24" t="str">
            <v>Torv og myrjord</v>
          </cell>
          <cell r="D24">
            <v>8.75</v>
          </cell>
          <cell r="H24">
            <v>1</v>
          </cell>
          <cell r="J24">
            <v>3.75</v>
          </cell>
          <cell r="N24">
            <v>23.40625</v>
          </cell>
          <cell r="P24">
            <v>2</v>
          </cell>
        </row>
        <row r="25">
          <cell r="B25" t="str">
            <v>T3-C-2 Kalkfattig fjellynghei</v>
          </cell>
          <cell r="C25" t="str">
            <v>Brunjord; uklar</v>
          </cell>
          <cell r="D25">
            <v>4.0865633483405102</v>
          </cell>
          <cell r="E25">
            <v>4.0865633483405102</v>
          </cell>
          <cell r="J25">
            <v>1</v>
          </cell>
          <cell r="N25">
            <v>15.012499999999999</v>
          </cell>
          <cell r="O25">
            <v>4.6888331437576225</v>
          </cell>
          <cell r="P25">
            <v>5</v>
          </cell>
        </row>
        <row r="27">
          <cell r="B27" t="str">
            <v>V1-C-1 Svært og temmelig kalkfattige myrflater</v>
          </cell>
          <cell r="C27" t="str">
            <v>Torv og myrjord</v>
          </cell>
          <cell r="D27" t="str">
            <v>1,5H1;1H2;1H3;2H4;1H5;11H10</v>
          </cell>
          <cell r="N27">
            <v>19.083333333333332</v>
          </cell>
          <cell r="O27">
            <v>5.7640227561429151</v>
          </cell>
          <cell r="P27">
            <v>3</v>
          </cell>
        </row>
      </sheetData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Hanna M. Silvennoinen" id="{BB94B032-A4E2-4A2B-AD6E-D70ABD090990}" userId="S::hanna.silvennoinen@nina.no::eb7ac8ab-8e0a-4b4f-a203-4ef9a800ba1c" providerId="AD"/>
</personList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headers="0" connectionId="1" xr16:uid="{DD47B90A-7B9B-4D04-BD33-5FD03A50BE7E}" autoFormatId="16" applyNumberFormats="0" applyBorderFormats="0" applyFontFormats="0" applyPatternFormats="0" applyAlignmentFormats="0" applyWidthHeightFormats="0">
  <queryTableRefresh headersInLastRefresh="0" nextId="124" unboundColumnsLeft="17" unboundColumnsRight="13">
    <queryTableFields count="54">
      <queryTableField id="120" dataBound="0" tableColumnId="44"/>
      <queryTableField id="64" dataBound="0" tableColumnId="46"/>
      <queryTableField id="69" dataBound="0" tableColumnId="51"/>
      <queryTableField id="68" dataBound="0" tableColumnId="50"/>
      <queryTableField id="67" dataBound="0" tableColumnId="49"/>
      <queryTableField id="105" dataBound="0" tableColumnId="41"/>
      <queryTableField id="104" dataBound="0" tableColumnId="3"/>
      <queryTableField id="66" dataBound="0" tableColumnId="48"/>
      <queryTableField id="65" dataBound="0" tableColumnId="47"/>
      <queryTableField id="61" dataBound="0" tableColumnId="43"/>
      <queryTableField id="70" dataBound="0" tableColumnId="52"/>
      <queryTableField id="71" dataBound="0" tableColumnId="53"/>
      <queryTableField id="121" dataBound="0" tableColumnId="45"/>
      <queryTableField id="73" dataBound="0" tableColumnId="55"/>
      <queryTableField id="74" dataBound="0" tableColumnId="56"/>
      <queryTableField id="75" dataBound="0" tableColumnId="57"/>
      <queryTableField id="119" dataBound="0" tableColumnId="42"/>
      <queryTableField id="13" name="Prøvenummer" tableColumnId="13"/>
      <queryTableField id="57" dataBound="0" tableColumnId="39"/>
      <queryTableField id="16" name="Jordart" tableColumnId="16"/>
      <queryTableField id="17" name="Leirklasse" tableColumnId="17"/>
      <queryTableField id="21" name="Moldklasse" tableColumnId="21"/>
      <queryTableField id="49" dataBound="0" tableColumnId="31"/>
      <queryTableField id="50" dataBound="0" tableColumnId="32"/>
      <queryTableField id="51" dataBound="0" tableColumnId="33"/>
      <queryTableField id="52" dataBound="0" tableColumnId="34"/>
      <queryTableField id="53" dataBound="0" tableColumnId="35"/>
      <queryTableField id="54" dataBound="0" tableColumnId="36"/>
      <queryTableField id="55" dataBound="0" tableColumnId="37"/>
      <queryTableField id="56" dataBound="0" tableColumnId="38"/>
      <queryTableField id="18" name="Glødetap" tableColumnId="18"/>
      <queryTableField id="19" name="Volumvekt" tableColumnId="19"/>
      <queryTableField id="58" dataBound="0" tableColumnId="40"/>
      <queryTableField id="20" name="Mold" tableColumnId="20"/>
      <queryTableField id="22" name="pH" tableColumnId="22"/>
      <queryTableField id="123" dataBound="0" tableColumnId="54"/>
      <queryTableField id="23" name="P-Al" tableColumnId="23"/>
      <queryTableField id="24" name="K-Al" tableColumnId="24"/>
      <queryTableField id="25" name="Mg-Al" tableColumnId="25"/>
      <queryTableField id="26" name="Ca-Al" tableColumnId="26"/>
      <queryTableField id="30" name="Na-Al" tableColumnId="30"/>
      <queryTableField id="37" dataBound="0" tableColumnId="5"/>
      <queryTableField id="38" dataBound="0" tableColumnId="6"/>
      <queryTableField id="39" dataBound="0" tableColumnId="7"/>
      <queryTableField id="40" dataBound="0" tableColumnId="8"/>
      <queryTableField id="41" dataBound="0" tableColumnId="9"/>
      <queryTableField id="42" dataBound="0" tableColumnId="10"/>
      <queryTableField id="43" dataBound="0" tableColumnId="11"/>
      <queryTableField id="44" dataBound="0" tableColumnId="14"/>
      <queryTableField id="45" dataBound="0" tableColumnId="15"/>
      <queryTableField id="46" dataBound="0" tableColumnId="27"/>
      <queryTableField id="47" dataBound="0" tableColumnId="28"/>
      <queryTableField id="48" dataBound="0" tableColumnId="29"/>
      <queryTableField id="77" dataBound="0" tableColumnId="59"/>
    </queryTableFields>
    <queryTableDeletedFields count="23">
      <deletedField name="KHNO3"/>
      <deletedField name="Cu"/>
      <deletedField name="Bor"/>
      <deletedField name="S-Al"/>
      <deletedField name="Fe"/>
      <deletedField name="Mn"/>
      <deletedField name="Zn"/>
      <deletedField name="Mo"/>
      <deletedField name="Se"/>
      <deletedField name="Adresse"/>
      <deletedField name="Postnr"/>
      <deletedField name="Poststed"/>
      <deletedField name="Gårdsnummer"/>
      <deletedField name="Bruksnummer"/>
      <deletedField name="Høyde over havet"/>
      <deletedField name="WGSM84 UTM koordinat"/>
      <deletedField name="Skiftenummer"/>
      <deletedField name="Vekstnummer"/>
      <deletedField name="Kommunenummer"/>
      <deletedField name="Årstall"/>
      <deletedField name="Journalnr"/>
      <deletedField name="Navn"/>
      <deletedField name="Registreringsdat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D8514F-203B-4C41-8D57-BF59761D229A}" name="EUNOMO4_00061020_20221129_res" displayName="EUNOMO4_00061020_20221129_res" ref="A1:BB41" tableType="queryTable" headerRowCount="0" totalsRowShown="0" headerRowDxfId="108" dataDxfId="107">
  <tableColumns count="54">
    <tableColumn id="44" xr3:uid="{3CCC1705-E988-472B-AA2D-31111BF0049E}" uniqueName="44" name="Column57" queryTableFieldId="120" headerRowDxfId="106" dataDxfId="105"/>
    <tableColumn id="46" xr3:uid="{6A070B2C-B519-4C1F-97A0-CE1CA15175F4}" uniqueName="46" name="Column44" queryTableFieldId="64" headerRowDxfId="104" dataDxfId="103"/>
    <tableColumn id="51" xr3:uid="{B60C02FF-1030-42B6-AFB8-F3D52748BD13}" uniqueName="51" name="Column49" queryTableFieldId="69" headerRowDxfId="102" dataDxfId="101"/>
    <tableColumn id="50" xr3:uid="{82E9825F-017C-49F0-B586-A1DBCDEF5937}" uniqueName="50" name="Column48" queryTableFieldId="68" headerRowDxfId="100" dataDxfId="99"/>
    <tableColumn id="49" xr3:uid="{852DF1E7-C83F-42D0-899E-CFCF69C4975B}" uniqueName="49" name="Column47" queryTableFieldId="67" headerRowDxfId="98" dataDxfId="97"/>
    <tableColumn id="41" xr3:uid="{6EBB3198-3347-4201-8F28-77B904EC970F}" uniqueName="41" name="Column42" queryTableFieldId="105" headerRowDxfId="96" dataDxfId="95"/>
    <tableColumn id="3" xr3:uid="{74CE5E04-8C15-4B21-9396-F3F4630A8E71}" uniqueName="3" name="Column40" queryTableFieldId="104" headerRowDxfId="94" dataDxfId="93"/>
    <tableColumn id="48" xr3:uid="{5658FA2B-C56D-4924-983C-04935F1FB3C5}" uniqueName="48" name="Column46" queryTableFieldId="66" headerRowDxfId="92" dataDxfId="91"/>
    <tableColumn id="47" xr3:uid="{FCE1E9A8-5CC2-43DD-8C7E-4F4EAD607098}" uniqueName="47" name="Column45" queryTableFieldId="65" headerRowDxfId="90" dataDxfId="89"/>
    <tableColumn id="43" xr3:uid="{F3FAEA05-C24E-4430-B8D2-3CB50B0C6E83}" uniqueName="43" name="Column41" queryTableFieldId="61" headerRowDxfId="88" dataDxfId="87"/>
    <tableColumn id="52" xr3:uid="{C94EA7D4-0A74-41CF-9257-092EE9252C05}" uniqueName="52" name="Column50" queryTableFieldId="70" headerRowDxfId="86" dataDxfId="85"/>
    <tableColumn id="53" xr3:uid="{E0E23F65-29E0-402B-80D6-5AFA4F24C926}" uniqueName="53" name="Column51" queryTableFieldId="71" headerRowDxfId="84" dataDxfId="83"/>
    <tableColumn id="45" xr3:uid="{B14216FA-59C6-4172-A64E-F0C0A714569F}" uniqueName="45" name="Column58" queryTableFieldId="121" headerRowDxfId="82" dataDxfId="81">
      <calculatedColumnFormula>'[1]0511 soil profile'!K20</calculatedColumnFormula>
    </tableColumn>
    <tableColumn id="55" xr3:uid="{2E327CE2-6BA4-4BA4-B46C-BC369DE6073A}" uniqueName="55" name="Column53" queryTableFieldId="73" headerRowDxfId="80" dataDxfId="79"/>
    <tableColumn id="56" xr3:uid="{DBD82982-70BC-4DC8-B8F0-86333B07A3DD}" uniqueName="56" name="Column54" queryTableFieldId="74" headerRowDxfId="78" dataDxfId="77"/>
    <tableColumn id="57" xr3:uid="{33E2C4FF-3BA5-4AF0-B481-E1E39CE11DAD}" uniqueName="57" name="Column55" queryTableFieldId="75" headerRowDxfId="76" dataDxfId="75"/>
    <tableColumn id="42" xr3:uid="{4AFEBE3D-D9F3-458A-8A00-175256E67A43}" uniqueName="42" name="Column56" queryTableFieldId="119" headerRowDxfId="74" dataDxfId="73"/>
    <tableColumn id="13" xr3:uid="{3F592AD9-7A7D-4BE6-9D15-746E30D52897}" uniqueName="13" name="Column5" queryTableFieldId="13" headerRowDxfId="72" dataDxfId="71"/>
    <tableColumn id="39" xr3:uid="{68AC5108-39B1-4902-97AE-1ED6D9E0EE0A}" uniqueName="39" name="Column6" queryTableFieldId="57" headerRowDxfId="70" dataDxfId="69"/>
    <tableColumn id="16" xr3:uid="{1FE78D25-FB25-4F03-B051-234D3ADC1C33}" uniqueName="16" name="Column7" queryTableFieldId="16" headerRowDxfId="68" dataDxfId="67"/>
    <tableColumn id="17" xr3:uid="{30D9DC1B-9134-4A40-AF07-5168E0BDBB7A}" uniqueName="17" name="Column8" queryTableFieldId="17" headerRowDxfId="66" dataDxfId="65"/>
    <tableColumn id="21" xr3:uid="{6D249098-E9C2-433A-9B18-05899C01ED66}" uniqueName="21" name="Column12" queryTableFieldId="21" headerRowDxfId="64" dataDxfId="63"/>
    <tableColumn id="31" xr3:uid="{02199A2C-75E7-40C1-B385-70FCE889A4C6}" uniqueName="31" name="Column31" queryTableFieldId="49" headerRowDxfId="62" dataDxfId="61"/>
    <tableColumn id="32" xr3:uid="{329E083A-B37F-4558-A8FB-8671D34050D8}" uniqueName="32" name="Column32" queryTableFieldId="50" headerRowDxfId="60" dataDxfId="59"/>
    <tableColumn id="33" xr3:uid="{1AF50248-ECA8-4010-8A95-B08EA7B3CA67}" uniqueName="33" name="Column33" queryTableFieldId="51" headerRowDxfId="58" dataDxfId="57"/>
    <tableColumn id="34" xr3:uid="{309ECD2D-1616-434F-A4D6-7E8A4F471CE4}" uniqueName="34" name="Column34" queryTableFieldId="52" headerRowDxfId="56" dataDxfId="55"/>
    <tableColumn id="35" xr3:uid="{D5C97A70-2CB9-434E-9075-63788CD28E59}" uniqueName="35" name="Column35" queryTableFieldId="53" headerRowDxfId="54" dataDxfId="53"/>
    <tableColumn id="36" xr3:uid="{C16B6B3D-CC9B-40D3-A7B8-0A6EA7ACDEFF}" uniqueName="36" name="Column36" queryTableFieldId="54" headerRowDxfId="52" dataDxfId="51"/>
    <tableColumn id="37" xr3:uid="{86297095-BD0C-4C0F-BD97-5C0A522E76BE}" uniqueName="37" name="Column37" queryTableFieldId="55" headerRowDxfId="50" dataDxfId="49"/>
    <tableColumn id="38" xr3:uid="{3FC79B6C-7695-44C5-A262-221062F2ADFE}" uniqueName="38" name="Column38" queryTableFieldId="56" headerRowDxfId="48" dataDxfId="47"/>
    <tableColumn id="18" xr3:uid="{E05E7A1E-EBDB-4AAF-948C-0E7E08BCEB1E}" uniqueName="18" name="Column9" queryTableFieldId="18" headerRowDxfId="46" dataDxfId="45"/>
    <tableColumn id="19" xr3:uid="{C7C381FE-31D3-4A8C-A35A-1EDC193D7891}" uniqueName="19" name="Column10" queryTableFieldId="19" headerRowDxfId="44" dataDxfId="43"/>
    <tableColumn id="40" xr3:uid="{32F17E67-F97D-4E73-A749-0DF0B7E0885B}" uniqueName="40" name="Column39" queryTableFieldId="58" headerRowDxfId="42" dataDxfId="41"/>
    <tableColumn id="20" xr3:uid="{7B463AE7-8D58-42C3-9B6A-3BC68D149432}" uniqueName="20" name="Column11" queryTableFieldId="20" headerRowDxfId="40" dataDxfId="39"/>
    <tableColumn id="22" xr3:uid="{73D9F58F-9F94-4A80-8AF6-14B73F38F6D1}" uniqueName="22" name="Column13" queryTableFieldId="22" headerRowDxfId="38" dataDxfId="37"/>
    <tableColumn id="54" xr3:uid="{3D4CA609-A619-4F4F-BA5D-3B089A4FEBFD}" uniqueName="54" name="Column52" queryTableFieldId="123" headerRowDxfId="36"/>
    <tableColumn id="23" xr3:uid="{51EECE46-AF6E-452E-91DE-0277B63D9AB0}" uniqueName="23" name="Column14" queryTableFieldId="23" headerRowDxfId="35" dataDxfId="34"/>
    <tableColumn id="24" xr3:uid="{43756E3C-9EDB-43F2-A3FA-C36C2875B5B9}" uniqueName="24" name="Column15" queryTableFieldId="24" headerRowDxfId="33" dataDxfId="32"/>
    <tableColumn id="25" xr3:uid="{D9411D8E-73CB-4A5A-945C-02912B7ED585}" uniqueName="25" name="Column16" queryTableFieldId="25" headerRowDxfId="31" dataDxfId="30"/>
    <tableColumn id="26" xr3:uid="{E13EB9BF-AFF7-4517-BB14-561884152400}" uniqueName="26" name="Column17" queryTableFieldId="26" headerRowDxfId="29" dataDxfId="28"/>
    <tableColumn id="30" xr3:uid="{386934DE-5C66-4B10-B6B2-9638D16050C5}" uniqueName="30" name="Column18" queryTableFieldId="30" headerRowDxfId="27" dataDxfId="26"/>
    <tableColumn id="5" xr3:uid="{B8E2B92C-07E5-4F94-BFB3-911079E6DF7C}" uniqueName="5" name="Column19" queryTableFieldId="37" headerRowDxfId="25" dataDxfId="24"/>
    <tableColumn id="6" xr3:uid="{FCFEB443-1FA1-4E03-BF09-A4AD6F8CC1AA}" uniqueName="6" name="Column20" queryTableFieldId="38" headerRowDxfId="23" dataDxfId="22"/>
    <tableColumn id="7" xr3:uid="{7667EF8F-FB52-43FB-8527-2D3B14BDAAFD}" uniqueName="7" name="Column21" queryTableFieldId="39" headerRowDxfId="21" dataDxfId="20"/>
    <tableColumn id="8" xr3:uid="{A4BABCE4-C750-4025-B606-2B878D7C642F}" uniqueName="8" name="Column22" queryTableFieldId="40" headerRowDxfId="19" dataDxfId="18"/>
    <tableColumn id="9" xr3:uid="{F8BF576C-16EF-49CB-B884-9C9370975EED}" uniqueName="9" name="Column23" queryTableFieldId="41" headerRowDxfId="17" dataDxfId="16"/>
    <tableColumn id="10" xr3:uid="{F3EEC7C6-1D81-4DD4-9225-805CC0F46F8F}" uniqueName="10" name="Column24" queryTableFieldId="42" headerRowDxfId="15" dataDxfId="14"/>
    <tableColumn id="11" xr3:uid="{85F546E0-BA88-42C0-824F-792AC932070E}" uniqueName="11" name="Column25" queryTableFieldId="43" headerRowDxfId="13" dataDxfId="12"/>
    <tableColumn id="14" xr3:uid="{4E5C3A97-7DD4-44E3-9AE7-6F31384044C8}" uniqueName="14" name="Column26" queryTableFieldId="44" headerRowDxfId="11" dataDxfId="10"/>
    <tableColumn id="15" xr3:uid="{87BA528C-2320-436E-8C7D-D5AE8F020CE8}" uniqueName="15" name="Column27" queryTableFieldId="45" headerRowDxfId="9" dataDxfId="8"/>
    <tableColumn id="27" xr3:uid="{B24D5F2C-20FC-4674-8744-FF4C2EF52BDF}" uniqueName="27" name="Column28" queryTableFieldId="46" headerRowDxfId="7" dataDxfId="6"/>
    <tableColumn id="28" xr3:uid="{1A634029-BE42-4D0F-9976-EE1A6BC11709}" uniqueName="28" name="Column29" queryTableFieldId="47" headerRowDxfId="5" dataDxfId="4"/>
    <tableColumn id="29" xr3:uid="{8B975456-FE5D-4179-B6C3-682099869058}" uniqueName="29" name="Column30" queryTableFieldId="48" headerRowDxfId="3" dataDxfId="2"/>
    <tableColumn id="59" xr3:uid="{7FF40874-219E-4526-A09B-0A3EA8AB571A}" uniqueName="59" name="Column43" queryTableFieldId="77" headerRowDxfId="1" dataDxfId="0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F1" dT="2022-12-01T22:11:24.56" personId="{BB94B032-A4E2-4A2B-AD6E-D70ABD090990}" id="{CB1FFF8C-C233-4A69-A4F3-892BBFC164C1}">
    <text>Dette er målt fra prøvene til kjemiske analyser, dvs, løst jord. In situ volumvekt er mer nøyaktik.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E898F-ED7F-45F3-AC9B-6BF64E5CDC3D}">
  <dimension ref="A1:BC41"/>
  <sheetViews>
    <sheetView tabSelected="1" workbookViewId="0">
      <selection activeCell="B8" sqref="B8"/>
    </sheetView>
  </sheetViews>
  <sheetFormatPr defaultRowHeight="14.5" x14ac:dyDescent="0.35"/>
  <cols>
    <col min="1" max="1" width="9.54296875" style="8" bestFit="1" customWidth="1"/>
    <col min="2" max="2" width="39.90625" style="8" bestFit="1" customWidth="1"/>
    <col min="3" max="3" width="29.26953125" style="8" customWidth="1"/>
    <col min="4" max="4" width="12" style="8" customWidth="1"/>
    <col min="5" max="5" width="3.26953125" style="8" bestFit="1" customWidth="1"/>
    <col min="6" max="6" width="6.08984375" style="8" bestFit="1" customWidth="1"/>
    <col min="7" max="7" width="3.26953125" style="8" bestFit="1" customWidth="1"/>
    <col min="8" max="8" width="5.54296875" style="8" bestFit="1" customWidth="1"/>
    <col min="9" max="9" width="3.26953125" style="8" bestFit="1" customWidth="1"/>
    <col min="10" max="10" width="5.90625" style="8" bestFit="1" customWidth="1"/>
    <col min="11" max="11" width="3.26953125" style="8" bestFit="1" customWidth="1"/>
    <col min="12" max="12" width="6.36328125" style="8" bestFit="1" customWidth="1"/>
    <col min="13" max="13" width="4.26953125" style="8" bestFit="1" customWidth="1"/>
    <col min="14" max="14" width="10.26953125" style="8" customWidth="1"/>
    <col min="15" max="15" width="4.26953125" style="8" bestFit="1" customWidth="1"/>
    <col min="16" max="16" width="2.81640625" style="8" bestFit="1" customWidth="1"/>
    <col min="17" max="17" width="27" style="8" customWidth="1"/>
    <col min="18" max="18" width="20.08984375" style="8" bestFit="1" customWidth="1"/>
    <col min="19" max="19" width="7.81640625" style="8" customWidth="1"/>
    <col min="20" max="21" width="8.7265625" style="8" customWidth="1"/>
    <col min="22" max="22" width="8.90625" style="8" customWidth="1"/>
    <col min="23" max="23" width="8.26953125" style="8" customWidth="1"/>
    <col min="24" max="24" width="9.54296875" style="8" customWidth="1"/>
    <col min="25" max="28" width="8.7265625" style="8" customWidth="1"/>
    <col min="29" max="30" width="8.26953125" style="8" customWidth="1"/>
    <col min="31" max="31" width="8.54296875" style="8" customWidth="1"/>
    <col min="32" max="32" width="12.6328125" style="8" customWidth="1"/>
    <col min="33" max="33" width="10.36328125" style="8" customWidth="1"/>
    <col min="34" max="34" width="10.54296875" style="8" customWidth="1"/>
    <col min="35" max="36" width="5.7265625" style="8" customWidth="1"/>
    <col min="37" max="38" width="8.7265625" style="8" bestFit="1" customWidth="1"/>
    <col min="39" max="39" width="9.54296875" style="8" customWidth="1"/>
    <col min="40" max="40" width="9.26953125" style="8" customWidth="1"/>
    <col min="41" max="41" width="11.54296875" style="8" customWidth="1"/>
    <col min="42" max="42" width="6.08984375" style="8" customWidth="1"/>
    <col min="43" max="43" width="9.54296875" style="8" customWidth="1"/>
    <col min="44" max="44" width="7.6328125" style="8" customWidth="1"/>
    <col min="45" max="45" width="9.54296875" style="8" customWidth="1"/>
    <col min="46" max="46" width="10.90625" style="8" bestFit="1" customWidth="1"/>
    <col min="47" max="47" width="10.90625" style="8" customWidth="1"/>
    <col min="48" max="51" width="9.81640625" style="8" bestFit="1" customWidth="1"/>
    <col min="52" max="52" width="13.08984375" style="8" bestFit="1" customWidth="1"/>
    <col min="53" max="53" width="11.453125" style="8" bestFit="1" customWidth="1"/>
    <col min="54" max="54" width="8.7265625" style="8" customWidth="1"/>
    <col min="55" max="55" width="16.81640625" style="8" customWidth="1"/>
    <col min="56" max="56" width="12.54296875" customWidth="1"/>
    <col min="57" max="57" width="17.54296875" customWidth="1"/>
    <col min="58" max="58" width="14" customWidth="1"/>
    <col min="59" max="59" width="17.7265625" customWidth="1"/>
    <col min="60" max="60" width="13.453125" customWidth="1"/>
    <col min="61" max="61" width="12.81640625" customWidth="1"/>
    <col min="62" max="62" width="12.7265625" customWidth="1"/>
    <col min="63" max="63" width="13.1796875" customWidth="1"/>
    <col min="72" max="72" width="20.7265625" customWidth="1"/>
    <col min="88" max="88" width="10.26953125" bestFit="1" customWidth="1"/>
  </cols>
  <sheetData>
    <row r="1" spans="1:55" s="4" customFormat="1" ht="43.5" x14ac:dyDescent="0.35">
      <c r="A1" s="1" t="s">
        <v>0</v>
      </c>
      <c r="B1" s="1" t="s">
        <v>1</v>
      </c>
      <c r="C1" s="1" t="s">
        <v>2</v>
      </c>
      <c r="D1" s="2" t="s">
        <v>3</v>
      </c>
      <c r="E1" s="2"/>
      <c r="F1" s="1" t="s">
        <v>4</v>
      </c>
      <c r="G1" s="1"/>
      <c r="H1" s="1" t="s">
        <v>5</v>
      </c>
      <c r="I1" s="1"/>
      <c r="J1" s="1" t="s">
        <v>6</v>
      </c>
      <c r="K1" s="1"/>
      <c r="L1" s="1" t="s">
        <v>7</v>
      </c>
      <c r="M1" s="3"/>
      <c r="N1" s="1" t="s">
        <v>8</v>
      </c>
      <c r="O1" s="1"/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</row>
    <row r="2" spans="1:55" s="4" customFormat="1" ht="29" x14ac:dyDescent="0.35">
      <c r="A2" s="5"/>
      <c r="B2" s="1"/>
      <c r="C2" s="1"/>
      <c r="D2" s="1" t="s">
        <v>47</v>
      </c>
      <c r="E2" s="1"/>
      <c r="F2" s="1" t="s">
        <v>47</v>
      </c>
      <c r="G2" s="1"/>
      <c r="H2" s="1" t="s">
        <v>47</v>
      </c>
      <c r="I2" s="1"/>
      <c r="J2" s="1" t="s">
        <v>47</v>
      </c>
      <c r="K2" s="1"/>
      <c r="L2" s="1" t="s">
        <v>47</v>
      </c>
      <c r="M2" s="6"/>
      <c r="N2" s="1" t="s">
        <v>47</v>
      </c>
      <c r="O2" s="1"/>
      <c r="P2" s="1"/>
      <c r="Q2" s="5" t="s">
        <v>48</v>
      </c>
      <c r="R2" s="1"/>
      <c r="S2" s="1"/>
      <c r="T2" s="1"/>
      <c r="U2" s="1"/>
      <c r="V2" s="1"/>
      <c r="W2" s="1" t="s">
        <v>49</v>
      </c>
      <c r="X2" s="1" t="s">
        <v>49</v>
      </c>
      <c r="Y2" s="1" t="s">
        <v>49</v>
      </c>
      <c r="Z2" s="1" t="s">
        <v>49</v>
      </c>
      <c r="AA2" s="1" t="s">
        <v>49</v>
      </c>
      <c r="AB2" s="1" t="s">
        <v>49</v>
      </c>
      <c r="AC2" s="1" t="s">
        <v>49</v>
      </c>
      <c r="AD2" s="1" t="s">
        <v>49</v>
      </c>
      <c r="AE2" s="1" t="s">
        <v>50</v>
      </c>
      <c r="AF2" s="1" t="s">
        <v>51</v>
      </c>
      <c r="AG2" s="1" t="s">
        <v>51</v>
      </c>
      <c r="AH2" s="1" t="s">
        <v>52</v>
      </c>
      <c r="AI2" s="1" t="s">
        <v>53</v>
      </c>
      <c r="AJ2" s="1" t="s">
        <v>54</v>
      </c>
      <c r="AK2" s="1" t="s">
        <v>55</v>
      </c>
      <c r="AL2" s="1" t="s">
        <v>55</v>
      </c>
      <c r="AM2" s="1" t="s">
        <v>55</v>
      </c>
      <c r="AN2" s="1" t="s">
        <v>55</v>
      </c>
      <c r="AO2" s="1" t="s">
        <v>55</v>
      </c>
      <c r="AP2" s="1" t="s">
        <v>50</v>
      </c>
      <c r="AQ2" s="1" t="s">
        <v>55</v>
      </c>
      <c r="AR2" s="1" t="s">
        <v>50</v>
      </c>
      <c r="AS2" s="1" t="s">
        <v>56</v>
      </c>
      <c r="AT2" s="1" t="s">
        <v>56</v>
      </c>
      <c r="AU2" s="1" t="s">
        <v>57</v>
      </c>
      <c r="AV2" s="1" t="s">
        <v>57</v>
      </c>
      <c r="AW2" s="1" t="s">
        <v>57</v>
      </c>
      <c r="AX2" s="1" t="s">
        <v>57</v>
      </c>
      <c r="AY2" s="1" t="s">
        <v>57</v>
      </c>
      <c r="AZ2" s="1" t="s">
        <v>57</v>
      </c>
      <c r="BA2" s="1" t="s">
        <v>57</v>
      </c>
      <c r="BB2" s="1" t="s">
        <v>58</v>
      </c>
    </row>
    <row r="3" spans="1:55" s="10" customFormat="1" x14ac:dyDescent="0.35">
      <c r="A3" s="7"/>
      <c r="B3" s="8"/>
      <c r="C3" s="8"/>
      <c r="D3" s="8" t="s">
        <v>59</v>
      </c>
      <c r="E3" s="8" t="s">
        <v>60</v>
      </c>
      <c r="F3" s="8" t="s">
        <v>59</v>
      </c>
      <c r="G3" s="8" t="s">
        <v>60</v>
      </c>
      <c r="H3" s="8" t="s">
        <v>59</v>
      </c>
      <c r="I3" s="8" t="s">
        <v>60</v>
      </c>
      <c r="J3" s="8" t="s">
        <v>59</v>
      </c>
      <c r="K3" s="8" t="s">
        <v>60</v>
      </c>
      <c r="L3" s="8" t="s">
        <v>59</v>
      </c>
      <c r="M3" s="9" t="s">
        <v>60</v>
      </c>
      <c r="N3" s="8" t="s">
        <v>59</v>
      </c>
      <c r="O3" s="8" t="s">
        <v>60</v>
      </c>
      <c r="P3" s="7"/>
      <c r="Q3" s="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5" s="14" customFormat="1" x14ac:dyDescent="0.35">
      <c r="A4" s="11" t="s">
        <v>61</v>
      </c>
      <c r="B4" s="11" t="str">
        <f>'[1]0511 soil profile'!B22</f>
        <v>T4-C-1 Blåbærskog</v>
      </c>
      <c r="C4" s="11" t="str">
        <f>'[1]0511 soil profile'!C22</f>
        <v>Humuspodsol</v>
      </c>
      <c r="D4" s="12">
        <f>'[1]0511 soil profile'!D22</f>
        <v>2</v>
      </c>
      <c r="E4" s="12"/>
      <c r="F4" s="12">
        <f>'[1]0511 soil profile'!F22</f>
        <v>12</v>
      </c>
      <c r="G4" s="12"/>
      <c r="H4" s="12">
        <f>'[1]0511 soil profile'!J22</f>
        <v>5</v>
      </c>
      <c r="I4" s="12"/>
      <c r="J4" s="12"/>
      <c r="K4" s="12"/>
      <c r="L4" s="12">
        <f>'[1]0511 soil profile'!L22</f>
        <v>61</v>
      </c>
      <c r="M4" s="12">
        <f>'[1]0511 soil profile'!M22</f>
        <v>0</v>
      </c>
      <c r="N4" s="12">
        <f>'[1]0511 soil profile'!N22</f>
        <v>26.625</v>
      </c>
      <c r="O4" s="12">
        <f>'[1]0511 soil profile'!O22</f>
        <v>0</v>
      </c>
      <c r="P4" s="11">
        <f>'[1]0511 soil profile'!P22</f>
        <v>1</v>
      </c>
      <c r="Q4" s="12"/>
      <c r="R4" s="11" t="s">
        <v>62</v>
      </c>
      <c r="S4" s="11" t="s">
        <v>63</v>
      </c>
      <c r="T4" s="11">
        <v>14</v>
      </c>
      <c r="U4" s="11">
        <v>1</v>
      </c>
      <c r="V4" s="11">
        <v>6</v>
      </c>
      <c r="W4" s="11"/>
      <c r="X4" s="11"/>
      <c r="Y4" s="11"/>
      <c r="Z4" s="11"/>
      <c r="AA4" s="11"/>
      <c r="AB4" s="11"/>
      <c r="AC4" s="11"/>
      <c r="AD4" s="11"/>
      <c r="AE4" s="11" t="s">
        <v>64</v>
      </c>
      <c r="AF4" s="11" t="s">
        <v>65</v>
      </c>
      <c r="AG4" s="13">
        <f>'[1]BD 588 and 511'!P20</f>
        <v>4.2475271212365023E-2</v>
      </c>
      <c r="AH4" s="11" t="s">
        <v>64</v>
      </c>
      <c r="AI4" s="11" t="s">
        <v>66</v>
      </c>
      <c r="AJ4" s="11" t="s">
        <v>67</v>
      </c>
      <c r="AK4" s="11">
        <v>1</v>
      </c>
      <c r="AL4" s="11">
        <v>1</v>
      </c>
      <c r="AM4" s="11">
        <v>3</v>
      </c>
      <c r="AN4" s="11">
        <v>12</v>
      </c>
      <c r="AO4" s="11">
        <v>2</v>
      </c>
      <c r="AP4" s="11">
        <v>29</v>
      </c>
      <c r="AQ4" s="11">
        <v>2.1</v>
      </c>
      <c r="AR4" s="11">
        <v>0.4</v>
      </c>
      <c r="AS4" s="11">
        <v>19.2</v>
      </c>
      <c r="AT4" s="11">
        <v>80.8</v>
      </c>
      <c r="AU4" s="11">
        <v>21.1</v>
      </c>
      <c r="AV4" s="11">
        <v>11.9</v>
      </c>
      <c r="AW4" s="11">
        <v>1.5</v>
      </c>
      <c r="AX4" s="11">
        <v>3.1</v>
      </c>
      <c r="AY4" s="11">
        <v>0.5</v>
      </c>
      <c r="AZ4" s="11">
        <v>17</v>
      </c>
      <c r="BA4" s="11">
        <v>32.5</v>
      </c>
      <c r="BB4" s="12">
        <f>EUNOMO4_00061020_20221129_res[[#This Row],[Column19]]*0.01*EUNOMO4_00061020_20221129_res[[#This Row],[Column39]]*1000</f>
        <v>12.317828651585856</v>
      </c>
    </row>
    <row r="5" spans="1:55" s="14" customFormat="1" x14ac:dyDescent="0.35">
      <c r="A5" s="11" t="s">
        <v>61</v>
      </c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5"/>
      <c r="Q5" s="12"/>
      <c r="R5" s="11" t="s">
        <v>68</v>
      </c>
      <c r="S5" s="11" t="s">
        <v>69</v>
      </c>
      <c r="T5" s="11">
        <v>5</v>
      </c>
      <c r="U5" s="11">
        <v>2</v>
      </c>
      <c r="V5" s="11">
        <v>2</v>
      </c>
      <c r="W5" s="11">
        <v>1</v>
      </c>
      <c r="X5" s="11">
        <v>11</v>
      </c>
      <c r="Y5" s="11">
        <v>43</v>
      </c>
      <c r="Z5" s="11">
        <v>28</v>
      </c>
      <c r="AA5" s="11">
        <v>9</v>
      </c>
      <c r="AB5" s="11">
        <v>4</v>
      </c>
      <c r="AC5" s="11">
        <v>1</v>
      </c>
      <c r="AD5" s="11">
        <v>3</v>
      </c>
      <c r="AE5" s="11" t="s">
        <v>70</v>
      </c>
      <c r="AF5" s="11" t="s">
        <v>71</v>
      </c>
      <c r="AG5" s="13">
        <f>'[1]BD 588 and 511'!P6</f>
        <v>0.4442587419489929</v>
      </c>
      <c r="AH5" s="11" t="s">
        <v>72</v>
      </c>
      <c r="AI5" s="11" t="s">
        <v>73</v>
      </c>
      <c r="AJ5" s="11">
        <v>3.1</v>
      </c>
      <c r="AK5" s="11">
        <v>1</v>
      </c>
      <c r="AL5" s="11">
        <v>2</v>
      </c>
      <c r="AM5" s="11">
        <v>3</v>
      </c>
      <c r="AN5" s="11">
        <v>15</v>
      </c>
      <c r="AO5" s="11">
        <v>2</v>
      </c>
      <c r="AP5" s="11">
        <v>1.6</v>
      </c>
      <c r="AQ5" s="11">
        <v>0.14000000000000001</v>
      </c>
      <c r="AR5" s="11">
        <v>0.1</v>
      </c>
      <c r="AS5" s="11">
        <v>75.599999999999994</v>
      </c>
      <c r="AT5" s="11">
        <v>24.4</v>
      </c>
      <c r="AU5" s="11">
        <v>8.4</v>
      </c>
      <c r="AV5" s="11">
        <v>0.4</v>
      </c>
      <c r="AW5" s="11">
        <v>0.5</v>
      </c>
      <c r="AX5" s="11" t="s">
        <v>74</v>
      </c>
      <c r="AY5" s="11">
        <v>0.3</v>
      </c>
      <c r="AZ5" s="11">
        <v>1.3</v>
      </c>
      <c r="BA5" s="11">
        <v>8.5</v>
      </c>
      <c r="BB5" s="12">
        <f>EUNOMO4_00061020_20221129_res[[#This Row],[Column19]]*0.01*EUNOMO4_00061020_20221129_res[[#This Row],[Column39]]*1000</f>
        <v>7.1081398711838863</v>
      </c>
    </row>
    <row r="6" spans="1:55" x14ac:dyDescent="0.35">
      <c r="A6" s="8" t="s">
        <v>61</v>
      </c>
      <c r="B6" s="8" t="str">
        <f>'[1]0511 soil profile'!B23</f>
        <v>T4-C-5 Bærlyngskog</v>
      </c>
      <c r="C6" s="8" t="str">
        <f>'[1]0511 soil profile'!C23</f>
        <v>Humuspodsol</v>
      </c>
      <c r="D6" s="9">
        <f>'[1]0511 soil profile'!D23</f>
        <v>5.833333333333333</v>
      </c>
      <c r="E6" s="9">
        <f>'[1]0511 soil profile'!E23</f>
        <v>1.4719601443879753</v>
      </c>
      <c r="F6" s="9">
        <f>'[1]0511 soil profile'!F23</f>
        <v>14</v>
      </c>
      <c r="G6" s="9">
        <f>'[1]0511 soil profile'!G23</f>
        <v>6.7436036713459426</v>
      </c>
      <c r="H6" s="9">
        <f>'[1]0511 soil profile'!J23</f>
        <v>1.5</v>
      </c>
      <c r="I6" s="9">
        <f>'[1]0511 soil profile'!K23</f>
        <v>0.54772255750516607</v>
      </c>
      <c r="J6" s="9"/>
      <c r="K6" s="9"/>
      <c r="L6" s="9">
        <f>'[1]0511 soil profile'!L23</f>
        <v>27</v>
      </c>
      <c r="M6" s="9">
        <f>'[1]0511 soil profile'!M23</f>
        <v>8.4301047838485843</v>
      </c>
      <c r="N6" s="9">
        <f>'[1]0511 soil profile'!N23</f>
        <v>41.604166666666664</v>
      </c>
      <c r="O6" s="9">
        <f>'[1]0511 soil profile'!O23</f>
        <v>9.1178217036224005</v>
      </c>
      <c r="P6" s="8">
        <f>'[1]0511 soil profile'!P23</f>
        <v>6</v>
      </c>
      <c r="Q6" s="9"/>
      <c r="R6" s="8" t="s">
        <v>75</v>
      </c>
      <c r="S6" s="8" t="s">
        <v>63</v>
      </c>
      <c r="T6" s="8">
        <v>14</v>
      </c>
      <c r="U6" s="8">
        <v>1</v>
      </c>
      <c r="V6" s="8">
        <v>6</v>
      </c>
      <c r="AE6" s="8" t="s">
        <v>76</v>
      </c>
      <c r="AF6" s="8" t="s">
        <v>77</v>
      </c>
      <c r="AG6" s="16">
        <f>'[1]BD 588 and 511'!P19</f>
        <v>0.16796576074146269</v>
      </c>
      <c r="AH6" s="8" t="s">
        <v>76</v>
      </c>
      <c r="AI6" s="8" t="s">
        <v>78</v>
      </c>
      <c r="AJ6" s="8" t="s">
        <v>67</v>
      </c>
      <c r="AK6" s="8">
        <v>1</v>
      </c>
      <c r="AL6" s="8">
        <v>5</v>
      </c>
      <c r="AM6" s="8">
        <v>6</v>
      </c>
      <c r="AN6" s="8">
        <v>12</v>
      </c>
      <c r="AO6" s="8">
        <v>3</v>
      </c>
      <c r="AP6" s="8">
        <v>26</v>
      </c>
      <c r="AQ6" s="8">
        <v>1.6</v>
      </c>
      <c r="AR6" s="8">
        <v>0.42</v>
      </c>
      <c r="AS6" s="8">
        <v>26.5</v>
      </c>
      <c r="AT6" s="8">
        <v>73.5</v>
      </c>
      <c r="AU6" s="8">
        <v>25.8</v>
      </c>
      <c r="AV6" s="8">
        <v>73.5</v>
      </c>
      <c r="AW6" s="8">
        <v>25.8</v>
      </c>
      <c r="AX6" s="8">
        <v>4</v>
      </c>
      <c r="AY6" s="8">
        <v>0.9</v>
      </c>
      <c r="AZ6" s="8">
        <v>1.9</v>
      </c>
      <c r="BA6" s="8">
        <v>0.4</v>
      </c>
      <c r="BB6" s="9">
        <f>EUNOMO4_00061020_20221129_res[[#This Row],[Column19]]*0.01*EUNOMO4_00061020_20221129_res[[#This Row],[Column39]]*1000</f>
        <v>43.671097792780301</v>
      </c>
      <c r="BC6"/>
    </row>
    <row r="7" spans="1:55" x14ac:dyDescent="0.35">
      <c r="A7" s="8" t="s">
        <v>61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7"/>
      <c r="Q7" s="9"/>
      <c r="R7" s="8" t="s">
        <v>79</v>
      </c>
      <c r="S7" s="8" t="s">
        <v>69</v>
      </c>
      <c r="T7" s="8">
        <v>2</v>
      </c>
      <c r="U7" s="8">
        <v>1</v>
      </c>
      <c r="V7" s="8">
        <v>4</v>
      </c>
      <c r="W7" s="8">
        <v>16</v>
      </c>
      <c r="X7" s="8">
        <v>27</v>
      </c>
      <c r="Y7" s="8">
        <v>48</v>
      </c>
      <c r="Z7" s="8">
        <v>25</v>
      </c>
      <c r="AA7" s="8">
        <v>0</v>
      </c>
      <c r="AB7" s="8">
        <v>0</v>
      </c>
      <c r="AC7" s="8">
        <v>0</v>
      </c>
      <c r="AD7" s="8">
        <v>0</v>
      </c>
      <c r="AE7" s="8" t="s">
        <v>80</v>
      </c>
      <c r="AF7" s="8" t="s">
        <v>81</v>
      </c>
      <c r="AG7" s="16">
        <f>'[1]BD 588 and 511'!P4</f>
        <v>0.59175081081111414</v>
      </c>
      <c r="AH7" s="8" t="s">
        <v>80</v>
      </c>
      <c r="AI7" s="8" t="s">
        <v>82</v>
      </c>
      <c r="AJ7" s="8">
        <v>3.9</v>
      </c>
      <c r="AK7" s="8">
        <v>1</v>
      </c>
      <c r="AL7" s="8">
        <v>6</v>
      </c>
      <c r="AM7" s="8">
        <v>4</v>
      </c>
      <c r="AN7" s="8">
        <v>11</v>
      </c>
      <c r="AO7" s="8">
        <v>3</v>
      </c>
      <c r="AP7" s="8">
        <v>7.4</v>
      </c>
      <c r="AQ7" s="8">
        <v>0.25</v>
      </c>
      <c r="AR7" s="8">
        <v>0.17</v>
      </c>
      <c r="AS7" s="8">
        <v>67.099999999999994</v>
      </c>
      <c r="AT7" s="8">
        <v>32.9</v>
      </c>
      <c r="AU7" s="8">
        <v>13.2</v>
      </c>
      <c r="AV7" s="8">
        <v>0.4</v>
      </c>
      <c r="AW7" s="8">
        <v>0.6</v>
      </c>
      <c r="AX7" s="8">
        <v>0.2</v>
      </c>
      <c r="AY7" s="8">
        <v>0.3</v>
      </c>
      <c r="AZ7" s="8">
        <v>1.5</v>
      </c>
      <c r="BA7" s="8">
        <v>33.9</v>
      </c>
      <c r="BB7" s="9">
        <f>EUNOMO4_00061020_20221129_res[[#This Row],[Column19]]*0.01*EUNOMO4_00061020_20221129_res[[#This Row],[Column39]]*1000</f>
        <v>43.789560000022455</v>
      </c>
      <c r="BC7"/>
    </row>
    <row r="8" spans="1:55" s="14" customFormat="1" x14ac:dyDescent="0.35">
      <c r="A8" s="11" t="s">
        <v>61</v>
      </c>
      <c r="B8" s="11" t="str">
        <f>'[1]0511 soil profile'!B24</f>
        <v>T4-C-9 Lyngskog</v>
      </c>
      <c r="C8" s="11" t="str">
        <f>'[1]0511 soil profile'!C24</f>
        <v>Humuspodsol</v>
      </c>
      <c r="D8" s="12">
        <f>'[1]0511 soil profile'!D24</f>
        <v>7.1428571428571432</v>
      </c>
      <c r="E8" s="12">
        <f>'[1]0511 soil profile'!E24</f>
        <v>0.89973541084243502</v>
      </c>
      <c r="F8" s="12">
        <f>'[1]0511 soil profile'!F24</f>
        <v>17.142857142857142</v>
      </c>
      <c r="G8" s="12">
        <f>'[1]0511 soil profile'!G24</f>
        <v>5.336308693862307</v>
      </c>
      <c r="H8" s="12">
        <f>'[1]0511 soil profile'!J24</f>
        <v>1.4285714285714286</v>
      </c>
      <c r="I8" s="12">
        <f>'[1]0511 soil profile'!K24</f>
        <v>0.53452248382484868</v>
      </c>
      <c r="J8" s="12"/>
      <c r="K8" s="12"/>
      <c r="L8" s="12">
        <f>'[1]0511 soil profile'!L24</f>
        <v>20.142857142857142</v>
      </c>
      <c r="M8" s="12">
        <f>'[1]0511 soil profile'!M24</f>
        <v>13.818552057013102</v>
      </c>
      <c r="N8" s="12">
        <f>'[1]0511 soil profile'!N24</f>
        <v>30.071428571428573</v>
      </c>
      <c r="O8" s="12">
        <f>'[1]0511 soil profile'!O24</f>
        <v>6.8426729148080403</v>
      </c>
      <c r="P8" s="11">
        <f>'[1]0511 soil profile'!P24</f>
        <v>7</v>
      </c>
      <c r="Q8" s="12"/>
      <c r="R8" s="11" t="s">
        <v>83</v>
      </c>
      <c r="S8" s="11" t="s">
        <v>63</v>
      </c>
      <c r="T8" s="11">
        <v>14</v>
      </c>
      <c r="U8" s="11">
        <v>1</v>
      </c>
      <c r="V8" s="11">
        <v>6</v>
      </c>
      <c r="W8" s="11"/>
      <c r="X8" s="11"/>
      <c r="Y8" s="11"/>
      <c r="Z8" s="11"/>
      <c r="AA8" s="11"/>
      <c r="AB8" s="11"/>
      <c r="AC8" s="11"/>
      <c r="AD8" s="11"/>
      <c r="AE8" s="11" t="s">
        <v>84</v>
      </c>
      <c r="AF8" s="11" t="s">
        <v>85</v>
      </c>
      <c r="AG8" s="13">
        <f>'[1]BD 588 and 511'!P18</f>
        <v>0.11051719248301213</v>
      </c>
      <c r="AH8" s="11" t="s">
        <v>84</v>
      </c>
      <c r="AI8" s="11" t="s">
        <v>86</v>
      </c>
      <c r="AJ8" s="11">
        <v>3.2</v>
      </c>
      <c r="AK8" s="11">
        <v>1</v>
      </c>
      <c r="AL8" s="11">
        <v>1</v>
      </c>
      <c r="AM8" s="11">
        <v>2</v>
      </c>
      <c r="AN8" s="11">
        <v>10</v>
      </c>
      <c r="AO8" s="11">
        <v>2</v>
      </c>
      <c r="AP8" s="11">
        <v>32</v>
      </c>
      <c r="AQ8" s="11">
        <v>1.7</v>
      </c>
      <c r="AR8" s="11">
        <v>0.41</v>
      </c>
      <c r="AS8" s="11">
        <v>23.6</v>
      </c>
      <c r="AT8" s="11">
        <v>76.400000000000006</v>
      </c>
      <c r="AU8" s="11">
        <v>19.600000000000001</v>
      </c>
      <c r="AV8" s="11">
        <v>11.6</v>
      </c>
      <c r="AW8" s="11">
        <v>1.5</v>
      </c>
      <c r="AX8" s="11">
        <v>3.2</v>
      </c>
      <c r="AY8" s="11">
        <v>0.6</v>
      </c>
      <c r="AZ8" s="11">
        <v>16.8</v>
      </c>
      <c r="BA8" s="11">
        <v>29.6</v>
      </c>
      <c r="BB8" s="12">
        <f>EUNOMO4_00061020_20221129_res[[#This Row],[Column19]]*0.01*EUNOMO4_00061020_20221129_res[[#This Row],[Column39]]*1000</f>
        <v>35.365501594563888</v>
      </c>
    </row>
    <row r="9" spans="1:55" s="14" customFormat="1" x14ac:dyDescent="0.35">
      <c r="A9" s="11" t="s">
        <v>61</v>
      </c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  <c r="Q9" s="11"/>
      <c r="R9" s="11" t="s">
        <v>87</v>
      </c>
      <c r="S9" s="11" t="s">
        <v>69</v>
      </c>
      <c r="T9" s="11">
        <v>5</v>
      </c>
      <c r="U9" s="11">
        <v>2</v>
      </c>
      <c r="V9" s="11">
        <v>3</v>
      </c>
      <c r="W9" s="11">
        <v>6</v>
      </c>
      <c r="X9" s="11">
        <v>19</v>
      </c>
      <c r="Y9" s="11">
        <v>30</v>
      </c>
      <c r="Z9" s="11">
        <v>20</v>
      </c>
      <c r="AA9" s="11">
        <v>12</v>
      </c>
      <c r="AB9" s="11">
        <v>9</v>
      </c>
      <c r="AC9" s="11">
        <v>4</v>
      </c>
      <c r="AD9" s="11">
        <v>5</v>
      </c>
      <c r="AE9" s="11" t="s">
        <v>88</v>
      </c>
      <c r="AF9" s="11" t="s">
        <v>89</v>
      </c>
      <c r="AG9" s="13">
        <f>'[1]BD 588 and 511'!P3</f>
        <v>0.70099476374939107</v>
      </c>
      <c r="AH9" s="11" t="s">
        <v>90</v>
      </c>
      <c r="AI9" s="11" t="s">
        <v>91</v>
      </c>
      <c r="AJ9" s="11">
        <v>3.3</v>
      </c>
      <c r="AK9" s="11">
        <v>1</v>
      </c>
      <c r="AL9" s="11">
        <v>6</v>
      </c>
      <c r="AM9" s="11">
        <v>7</v>
      </c>
      <c r="AN9" s="11">
        <v>16</v>
      </c>
      <c r="AO9" s="11">
        <v>3</v>
      </c>
      <c r="AP9" s="11">
        <v>1.8</v>
      </c>
      <c r="AQ9" s="11">
        <v>0.2</v>
      </c>
      <c r="AR9" s="11">
        <v>0.16</v>
      </c>
      <c r="AS9" s="11">
        <v>76.400000000000006</v>
      </c>
      <c r="AT9" s="11">
        <v>23.6</v>
      </c>
      <c r="AU9" s="11">
        <v>5.4</v>
      </c>
      <c r="AV9" s="11">
        <v>0.2</v>
      </c>
      <c r="AW9" s="11" t="s">
        <v>74</v>
      </c>
      <c r="AX9" s="11">
        <v>0.2</v>
      </c>
      <c r="AY9" s="11" t="s">
        <v>74</v>
      </c>
      <c r="AZ9" s="11">
        <v>0.4</v>
      </c>
      <c r="BA9" s="11">
        <v>7.7</v>
      </c>
      <c r="BB9" s="12">
        <f>EUNOMO4_00061020_20221129_res[[#This Row],[Column19]]*0.01*EUNOMO4_00061020_20221129_res[[#This Row],[Column39]]*1000</f>
        <v>12.617905747489042</v>
      </c>
    </row>
    <row r="10" spans="1:55" x14ac:dyDescent="0.35">
      <c r="A10" s="8" t="s">
        <v>61</v>
      </c>
      <c r="B10" s="8" t="str">
        <f>'[1]0511 soil profile'!B27</f>
        <v>V1-C-1 Kalkfattige myrflater</v>
      </c>
      <c r="C10" s="8" t="str">
        <f>'[1]0511 soil profile'!C27</f>
        <v>Torv-og myrjord</v>
      </c>
      <c r="D10" s="9">
        <f>'[1]0511 soil profile'!D27</f>
        <v>5</v>
      </c>
      <c r="E10" s="9"/>
      <c r="F10" s="9">
        <f>'[1]0511 soil profile'!F27</f>
        <v>18</v>
      </c>
      <c r="G10" s="9"/>
      <c r="H10" s="9">
        <f>'[1]0511 soil profile'!H27</f>
        <v>85</v>
      </c>
      <c r="I10" s="9"/>
      <c r="J10" s="9"/>
      <c r="K10" s="9"/>
      <c r="L10" s="9"/>
      <c r="M10" s="9"/>
      <c r="N10" s="9">
        <v>85</v>
      </c>
      <c r="O10" s="9"/>
      <c r="Q10" s="8" t="s">
        <v>92</v>
      </c>
      <c r="R10" s="8" t="s">
        <v>93</v>
      </c>
      <c r="S10" s="8" t="s">
        <v>63</v>
      </c>
      <c r="T10" s="8">
        <v>14</v>
      </c>
      <c r="U10" s="8">
        <v>1</v>
      </c>
      <c r="V10" s="8">
        <v>6</v>
      </c>
      <c r="AE10" s="8" t="s">
        <v>94</v>
      </c>
      <c r="AF10" s="8" t="s">
        <v>85</v>
      </c>
      <c r="AG10" s="16">
        <f>'[1]BD 588 and 511'!P20</f>
        <v>4.2475271212365023E-2</v>
      </c>
      <c r="AH10" s="8" t="s">
        <v>94</v>
      </c>
      <c r="AI10" s="8" t="s">
        <v>95</v>
      </c>
      <c r="AJ10" s="8">
        <v>4.5</v>
      </c>
      <c r="AK10" s="8">
        <v>1</v>
      </c>
      <c r="AL10" s="8">
        <v>1</v>
      </c>
      <c r="AM10" s="8">
        <v>2</v>
      </c>
      <c r="AN10" s="8">
        <v>10</v>
      </c>
      <c r="AO10" s="8">
        <v>2</v>
      </c>
      <c r="AP10" s="8">
        <v>38</v>
      </c>
      <c r="AQ10" s="8">
        <v>1.5</v>
      </c>
      <c r="AR10" s="8">
        <v>7.0000000000000007E-2</v>
      </c>
      <c r="AS10" s="8">
        <v>4.9000000000000004</v>
      </c>
      <c r="AT10" s="8">
        <v>95.1</v>
      </c>
      <c r="BB10" s="9">
        <f>EUNOMO4_00061020_20221129_res[[#This Row],[Column19]]*0.01*EUNOMO4_00061020_20221129_res[[#This Row],[Column39]]*1000</f>
        <v>16.140603060698709</v>
      </c>
      <c r="BC10"/>
    </row>
    <row r="11" spans="1:55" x14ac:dyDescent="0.35">
      <c r="A11" s="8" t="s">
        <v>61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8" t="s">
        <v>96</v>
      </c>
      <c r="S11" s="8" t="s">
        <v>69</v>
      </c>
      <c r="T11" s="8">
        <v>14</v>
      </c>
      <c r="U11" s="8">
        <v>1</v>
      </c>
      <c r="V11" s="8">
        <v>6</v>
      </c>
      <c r="AE11" s="8" t="s">
        <v>97</v>
      </c>
      <c r="AF11" s="8" t="s">
        <v>85</v>
      </c>
      <c r="AG11" s="16">
        <f>'[1]BD 588 and 511'!P5</f>
        <v>3.5701636834373961E-2</v>
      </c>
      <c r="AH11" s="8" t="s">
        <v>97</v>
      </c>
      <c r="AI11" s="8" t="s">
        <v>98</v>
      </c>
      <c r="AK11" s="8">
        <v>1</v>
      </c>
      <c r="AL11" s="8">
        <v>1</v>
      </c>
      <c r="AM11" s="8">
        <v>2</v>
      </c>
      <c r="AN11" s="8">
        <v>10</v>
      </c>
      <c r="AO11" s="8">
        <v>2</v>
      </c>
      <c r="AP11" s="8">
        <v>37</v>
      </c>
      <c r="AQ11" s="8">
        <v>2</v>
      </c>
      <c r="AR11" s="8">
        <v>0.08</v>
      </c>
      <c r="AS11" s="8">
        <v>4.0999999999999996</v>
      </c>
      <c r="AT11" s="8">
        <v>95.9</v>
      </c>
      <c r="BB11" s="9">
        <f>EUNOMO4_00061020_20221129_res[[#This Row],[Column19]]*0.01*EUNOMO4_00061020_20221129_res[[#This Row],[Column39]]*1000</f>
        <v>13.209605628718364</v>
      </c>
      <c r="BC11"/>
    </row>
    <row r="12" spans="1:55" s="14" customFormat="1" x14ac:dyDescent="0.35">
      <c r="A12" s="11" t="s">
        <v>61</v>
      </c>
      <c r="B12" s="11" t="str">
        <f>'[1]0511 soil profile'!B28</f>
        <v>V1-C-5 Kalkmyrkanter</v>
      </c>
      <c r="C12" s="11" t="str">
        <f>'[1]0511 soil profile'!C28</f>
        <v>Torv-og myrjord</v>
      </c>
      <c r="D12" s="12">
        <f>'[1]0511 soil profile'!D28</f>
        <v>9.6666666666666661</v>
      </c>
      <c r="E12" s="12">
        <f>'[1]0511 soil profile'!E28</f>
        <v>2.5166114784235849</v>
      </c>
      <c r="F12" s="12">
        <f>'[1]0511 soil profile'!F28</f>
        <v>16.333333333333332</v>
      </c>
      <c r="G12" s="12">
        <f>'[1]0511 soil profile'!G28</f>
        <v>3.2145502536643153</v>
      </c>
      <c r="H12" s="12">
        <f>'[1]0511 soil profile'!H28</f>
        <v>85</v>
      </c>
      <c r="I12" s="12"/>
      <c r="J12" s="12"/>
      <c r="K12" s="12"/>
      <c r="L12" s="12"/>
      <c r="M12" s="12"/>
      <c r="N12" s="12">
        <f>'[1]0511 soil profile'!N28</f>
        <v>85</v>
      </c>
      <c r="O12" s="12"/>
      <c r="P12" s="11">
        <f>'[1]0511 soil profile'!P28</f>
        <v>1</v>
      </c>
      <c r="Q12" s="11" t="s">
        <v>99</v>
      </c>
      <c r="R12" s="11" t="s">
        <v>100</v>
      </c>
      <c r="S12" s="11" t="s">
        <v>63</v>
      </c>
      <c r="T12" s="11">
        <v>14</v>
      </c>
      <c r="U12" s="11">
        <v>1</v>
      </c>
      <c r="V12" s="11">
        <v>6</v>
      </c>
      <c r="W12" s="11"/>
      <c r="X12" s="11"/>
      <c r="Y12" s="11"/>
      <c r="Z12" s="11"/>
      <c r="AA12" s="11"/>
      <c r="AB12" s="11"/>
      <c r="AC12" s="11"/>
      <c r="AD12" s="11"/>
      <c r="AE12" s="11" t="s">
        <v>101</v>
      </c>
      <c r="AF12" s="11" t="s">
        <v>85</v>
      </c>
      <c r="AG12" s="13">
        <f>'[1]BD 588 and 511'!P17</f>
        <v>9.2386261365983408E-2</v>
      </c>
      <c r="AH12" s="11" t="s">
        <v>101</v>
      </c>
      <c r="AI12" s="11" t="s">
        <v>86</v>
      </c>
      <c r="AJ12" s="11" t="s">
        <v>67</v>
      </c>
      <c r="AK12" s="11">
        <v>1</v>
      </c>
      <c r="AL12" s="11">
        <v>1</v>
      </c>
      <c r="AM12" s="11">
        <v>2</v>
      </c>
      <c r="AN12" s="11">
        <v>10</v>
      </c>
      <c r="AO12" s="11">
        <v>2</v>
      </c>
      <c r="AP12" s="11">
        <v>32</v>
      </c>
      <c r="AQ12" s="11">
        <v>2.1</v>
      </c>
      <c r="AR12" s="11">
        <v>0.28999999999999998</v>
      </c>
      <c r="AS12" s="11">
        <v>13.7</v>
      </c>
      <c r="AT12" s="11">
        <v>86.3</v>
      </c>
      <c r="AU12" s="11">
        <v>14.4</v>
      </c>
      <c r="AV12" s="11">
        <v>4.9000000000000004</v>
      </c>
      <c r="AW12" s="11">
        <v>0.6</v>
      </c>
      <c r="AX12" s="11">
        <v>3.7</v>
      </c>
      <c r="AY12" s="11">
        <v>0.4</v>
      </c>
      <c r="AZ12" s="11">
        <v>9.6</v>
      </c>
      <c r="BA12" s="11">
        <v>23.5</v>
      </c>
      <c r="BB12" s="12">
        <f>EUNOMO4_00061020_20221129_res[[#This Row],[Column19]]*0.01*EUNOMO4_00061020_20221129_res[[#This Row],[Column39]]*1000</f>
        <v>29.563603637114692</v>
      </c>
    </row>
    <row r="13" spans="1:55" s="14" customFormat="1" x14ac:dyDescent="0.35">
      <c r="A13" s="11" t="s">
        <v>61</v>
      </c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"/>
      <c r="Q13" s="11"/>
      <c r="R13" s="11" t="s">
        <v>102</v>
      </c>
      <c r="S13" s="11" t="s">
        <v>69</v>
      </c>
      <c r="T13" s="11">
        <v>14</v>
      </c>
      <c r="U13" s="11">
        <v>1</v>
      </c>
      <c r="V13" s="11">
        <v>6</v>
      </c>
      <c r="W13" s="11"/>
      <c r="X13" s="11"/>
      <c r="Y13" s="11"/>
      <c r="Z13" s="11"/>
      <c r="AA13" s="11"/>
      <c r="AB13" s="11"/>
      <c r="AC13" s="11"/>
      <c r="AD13" s="11"/>
      <c r="AE13" s="11" t="s">
        <v>103</v>
      </c>
      <c r="AF13" s="11" t="s">
        <v>104</v>
      </c>
      <c r="AG13" s="13">
        <f>'[1]BD 588 and 511'!P2</f>
        <v>0.12533770078372941</v>
      </c>
      <c r="AH13" s="11" t="s">
        <v>103</v>
      </c>
      <c r="AI13" s="11" t="s">
        <v>72</v>
      </c>
      <c r="AJ13" s="11" t="s">
        <v>67</v>
      </c>
      <c r="AK13" s="11">
        <v>2</v>
      </c>
      <c r="AL13" s="11">
        <v>5</v>
      </c>
      <c r="AM13" s="11">
        <v>11</v>
      </c>
      <c r="AN13" s="11">
        <v>13</v>
      </c>
      <c r="AO13" s="11">
        <v>2</v>
      </c>
      <c r="AP13" s="11">
        <v>34</v>
      </c>
      <c r="AQ13" s="11">
        <v>2.4</v>
      </c>
      <c r="AR13" s="11">
        <v>0.35</v>
      </c>
      <c r="AS13" s="11">
        <v>14.9</v>
      </c>
      <c r="AT13" s="11">
        <v>85.1</v>
      </c>
      <c r="AU13" s="11">
        <v>22.8</v>
      </c>
      <c r="AV13" s="11">
        <v>4</v>
      </c>
      <c r="AW13" s="11">
        <v>1</v>
      </c>
      <c r="AX13" s="11">
        <v>3.5</v>
      </c>
      <c r="AY13" s="11">
        <v>0.7</v>
      </c>
      <c r="AZ13" s="11">
        <v>9.1999999999999993</v>
      </c>
      <c r="BA13" s="11">
        <v>36.4</v>
      </c>
      <c r="BB13" s="12">
        <f>EUNOMO4_00061020_20221129_res[[#This Row],[Column19]]*0.01*EUNOMO4_00061020_20221129_res[[#This Row],[Column39]]*1000</f>
        <v>42.614818266468006</v>
      </c>
    </row>
    <row r="14" spans="1:55" x14ac:dyDescent="0.35">
      <c r="A14" s="8" t="s">
        <v>105</v>
      </c>
      <c r="B14" s="8" t="str">
        <f>'[1]0588 soil profile'!B23</f>
        <v>T4-C-13 Lavskog</v>
      </c>
      <c r="C14" s="8" t="str">
        <f>'[1]0588 soil profile'!C23</f>
        <v>Jernpodsol</v>
      </c>
      <c r="D14" s="9">
        <f>'[1]0588 soil profile'!D23</f>
        <v>6.7142857142857144</v>
      </c>
      <c r="E14" s="9">
        <f>'[1]0588 soil profile'!E23</f>
        <v>0.9511897312113432</v>
      </c>
      <c r="F14" s="9"/>
      <c r="G14" s="9"/>
      <c r="H14" s="9">
        <f>'[1]0588 soil profile'!H23</f>
        <v>2.2857142857142856</v>
      </c>
      <c r="I14" s="9">
        <f>'[1]0588 soil profile'!I23</f>
        <v>1.3801311186847085</v>
      </c>
      <c r="J14" s="9">
        <f>'[1]0588 soil profile'!J23</f>
        <v>10.428571428571429</v>
      </c>
      <c r="K14" s="9">
        <f>'[1]0588 soil profile'!K23</f>
        <v>2.2253945610567456</v>
      </c>
      <c r="L14" s="9">
        <f>'[1]0588 soil profile'!L23</f>
        <v>38.142857142857146</v>
      </c>
      <c r="M14" s="9">
        <f>'[1]0588 soil profile'!M23</f>
        <v>11.950293879630067</v>
      </c>
      <c r="N14" s="9">
        <f>'[1]0588 soil profile'!N23</f>
        <v>47.982142857142854</v>
      </c>
      <c r="O14" s="9">
        <f>'[1]0588 soil profile'!O23</f>
        <v>7.9649062858804047</v>
      </c>
      <c r="P14" s="8">
        <f>'[1]0588 soil profile'!P23</f>
        <v>7</v>
      </c>
      <c r="Q14" s="9"/>
      <c r="R14" s="8" t="s">
        <v>106</v>
      </c>
      <c r="S14" s="8" t="s">
        <v>63</v>
      </c>
      <c r="T14" s="8">
        <v>14</v>
      </c>
      <c r="U14" s="8">
        <v>1</v>
      </c>
      <c r="V14" s="8">
        <v>6</v>
      </c>
      <c r="AE14" s="8" t="s">
        <v>107</v>
      </c>
      <c r="AF14" s="8" t="s">
        <v>85</v>
      </c>
      <c r="AG14" s="16">
        <f>'[1]BD 588 and 511'!P12</f>
        <v>0.14301026566465347</v>
      </c>
      <c r="AH14" s="8" t="s">
        <v>107</v>
      </c>
      <c r="AI14" s="8" t="s">
        <v>108</v>
      </c>
      <c r="AJ14" s="8" t="s">
        <v>67</v>
      </c>
      <c r="AK14" s="8">
        <v>1</v>
      </c>
      <c r="AL14" s="8">
        <v>1</v>
      </c>
      <c r="AM14" s="8">
        <v>2</v>
      </c>
      <c r="AN14" s="8">
        <v>10</v>
      </c>
      <c r="AO14" s="8">
        <v>2</v>
      </c>
      <c r="AP14" s="8">
        <v>32</v>
      </c>
      <c r="AQ14" s="8">
        <v>1.4</v>
      </c>
      <c r="AR14" s="8">
        <v>0.38</v>
      </c>
      <c r="AS14" s="8">
        <v>27.8</v>
      </c>
      <c r="AT14" s="8">
        <v>72.2</v>
      </c>
      <c r="AU14" s="8">
        <v>24.1</v>
      </c>
      <c r="AV14" s="8">
        <v>7.5</v>
      </c>
      <c r="AW14" s="8">
        <v>1.7</v>
      </c>
      <c r="AX14" s="8">
        <v>1.7</v>
      </c>
      <c r="AY14" s="8">
        <v>0.3</v>
      </c>
      <c r="AZ14" s="8">
        <v>11.2</v>
      </c>
      <c r="BA14" s="8">
        <v>35.6</v>
      </c>
      <c r="BB14" s="9">
        <f>EUNOMO4_00061020_20221129_res[[#This Row],[Column19]]*0.01*EUNOMO4_00061020_20221129_res[[#This Row],[Column39]]*1000</f>
        <v>45.76328501268911</v>
      </c>
      <c r="BC14"/>
    </row>
    <row r="15" spans="1:55" x14ac:dyDescent="0.35">
      <c r="A15" s="8" t="s">
        <v>105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R15" s="8" t="s">
        <v>109</v>
      </c>
      <c r="S15" s="8" t="s">
        <v>69</v>
      </c>
      <c r="T15" s="8">
        <v>8</v>
      </c>
      <c r="U15" s="8">
        <v>2</v>
      </c>
      <c r="V15" s="8">
        <v>2</v>
      </c>
      <c r="W15" s="8">
        <v>0</v>
      </c>
      <c r="X15" s="8">
        <v>0</v>
      </c>
      <c r="Y15" s="8">
        <v>1</v>
      </c>
      <c r="Z15" s="8">
        <v>6</v>
      </c>
      <c r="AA15" s="8">
        <v>49</v>
      </c>
      <c r="AB15" s="8">
        <v>33</v>
      </c>
      <c r="AC15" s="8">
        <v>6</v>
      </c>
      <c r="AD15" s="8">
        <v>5</v>
      </c>
      <c r="AE15" s="8" t="s">
        <v>72</v>
      </c>
      <c r="AF15" s="8" t="s">
        <v>71</v>
      </c>
      <c r="AG15" s="16">
        <f>'[1]BD 588 and 511'!P9</f>
        <v>0.80168254694704777</v>
      </c>
      <c r="AH15" s="8" t="s">
        <v>110</v>
      </c>
      <c r="AI15" s="8" t="s">
        <v>98</v>
      </c>
      <c r="AJ15" s="8">
        <v>4</v>
      </c>
      <c r="AK15" s="8">
        <v>4</v>
      </c>
      <c r="AL15" s="8">
        <v>2</v>
      </c>
      <c r="AM15" s="8">
        <v>2</v>
      </c>
      <c r="AN15" s="8">
        <v>12</v>
      </c>
      <c r="AO15" s="8">
        <v>2</v>
      </c>
      <c r="AP15" s="8">
        <v>1.3</v>
      </c>
      <c r="AQ15" s="8">
        <v>0.12</v>
      </c>
      <c r="AR15" s="8">
        <v>0.1</v>
      </c>
      <c r="AS15" s="8">
        <v>82.6</v>
      </c>
      <c r="AT15" s="8">
        <v>17.399999999999999</v>
      </c>
      <c r="AU15" s="8">
        <v>9.5</v>
      </c>
      <c r="AV15" s="8">
        <v>0.1</v>
      </c>
      <c r="AW15" s="8">
        <v>0.5</v>
      </c>
      <c r="AX15" s="8" t="s">
        <v>74</v>
      </c>
      <c r="AY15" s="8">
        <v>0.3</v>
      </c>
      <c r="AZ15" s="8">
        <v>0.9</v>
      </c>
      <c r="BA15" s="8">
        <v>17</v>
      </c>
      <c r="BB15" s="9">
        <f>EUNOMO4_00061020_20221129_res[[#This Row],[Column19]]*0.01*EUNOMO4_00061020_20221129_res[[#This Row],[Column39]]*1000</f>
        <v>10.421873110311623</v>
      </c>
      <c r="BC15"/>
    </row>
    <row r="16" spans="1:55" s="14" customFormat="1" x14ac:dyDescent="0.35">
      <c r="A16" s="11" t="s">
        <v>105</v>
      </c>
      <c r="B16" s="11" t="str">
        <f>'[1]0588 soil profile'!B24</f>
        <v>T4-C-17-Storbregneskog</v>
      </c>
      <c r="C16" s="11" t="str">
        <f>'[1]0588 soil profile'!C24</f>
        <v>Torv of Myrjord</v>
      </c>
      <c r="D16" s="12" t="str">
        <f>'[1]0588 soil profile'!D24</f>
        <v xml:space="preserve">Sikt O 2 cm. Middels til godt omdannet organisk jord, hovedsakelig dannet av bregnestrø, høyt grunnvann </v>
      </c>
      <c r="E16" s="12"/>
      <c r="F16" s="12"/>
      <c r="G16" s="12"/>
      <c r="H16" s="12"/>
      <c r="I16" s="12"/>
      <c r="J16" s="12"/>
      <c r="K16" s="12"/>
      <c r="L16" s="12"/>
      <c r="M16" s="12"/>
      <c r="N16" s="12">
        <f>'[1]0588 soil profile'!N24</f>
        <v>0</v>
      </c>
      <c r="O16" s="12">
        <f>'[1]0588 soil profile'!O24</f>
        <v>0</v>
      </c>
      <c r="P16" s="11">
        <v>1</v>
      </c>
      <c r="Q16" s="11"/>
      <c r="R16" s="11" t="s">
        <v>111</v>
      </c>
      <c r="S16" s="11" t="s">
        <v>63</v>
      </c>
      <c r="T16" s="11">
        <v>14</v>
      </c>
      <c r="U16" s="11">
        <v>1</v>
      </c>
      <c r="V16" s="11">
        <v>6</v>
      </c>
      <c r="W16" s="11"/>
      <c r="X16" s="11"/>
      <c r="Y16" s="11"/>
      <c r="Z16" s="11"/>
      <c r="AA16" s="11"/>
      <c r="AB16" s="11"/>
      <c r="AC16" s="11"/>
      <c r="AD16" s="11"/>
      <c r="AE16" s="11" t="s">
        <v>112</v>
      </c>
      <c r="AF16" s="11" t="s">
        <v>113</v>
      </c>
      <c r="AG16" s="13">
        <f>'[1]BD 588 and 511'!P15</f>
        <v>0.21869162420371155</v>
      </c>
      <c r="AH16" s="11" t="s">
        <v>112</v>
      </c>
      <c r="AI16" s="11" t="s">
        <v>86</v>
      </c>
      <c r="AJ16" s="11">
        <v>3.2</v>
      </c>
      <c r="AK16" s="11">
        <v>1</v>
      </c>
      <c r="AL16" s="11">
        <v>5</v>
      </c>
      <c r="AM16" s="11">
        <v>6</v>
      </c>
      <c r="AN16" s="11">
        <v>57</v>
      </c>
      <c r="AO16" s="11">
        <v>2</v>
      </c>
      <c r="AP16" s="11">
        <v>32</v>
      </c>
      <c r="AQ16" s="11">
        <v>3.7</v>
      </c>
      <c r="AR16" s="11">
        <v>0.72</v>
      </c>
      <c r="AS16" s="11">
        <v>19.7</v>
      </c>
      <c r="AT16" s="11">
        <v>80.3</v>
      </c>
      <c r="AU16" s="11">
        <v>27.4</v>
      </c>
      <c r="AV16" s="11">
        <v>16.5</v>
      </c>
      <c r="AW16" s="11">
        <v>0.4</v>
      </c>
      <c r="AX16" s="11">
        <v>1.4</v>
      </c>
      <c r="AY16" s="11" t="s">
        <v>74</v>
      </c>
      <c r="AZ16" s="11">
        <v>18.2</v>
      </c>
      <c r="BA16" s="11">
        <v>23.8</v>
      </c>
      <c r="BB16" s="12">
        <f>EUNOMO4_00061020_20221129_res[[#This Row],[Column19]]*0.01*EUNOMO4_00061020_20221129_res[[#This Row],[Column39]]*1000</f>
        <v>69.981319745187704</v>
      </c>
    </row>
    <row r="17" spans="1:55" s="14" customFormat="1" x14ac:dyDescent="0.35">
      <c r="A17" s="11" t="s">
        <v>105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1"/>
      <c r="Q17" s="11"/>
      <c r="R17" s="11" t="s">
        <v>114</v>
      </c>
      <c r="S17" s="11" t="s">
        <v>69</v>
      </c>
      <c r="T17" s="11">
        <v>14</v>
      </c>
      <c r="U17" s="11">
        <v>1</v>
      </c>
      <c r="V17" s="11">
        <v>6</v>
      </c>
      <c r="W17" s="11"/>
      <c r="X17" s="11"/>
      <c r="Y17" s="11"/>
      <c r="Z17" s="11"/>
      <c r="AA17" s="11"/>
      <c r="AB17" s="11"/>
      <c r="AC17" s="11"/>
      <c r="AD17" s="11"/>
      <c r="AE17" s="11" t="s">
        <v>115</v>
      </c>
      <c r="AF17" s="11" t="s">
        <v>77</v>
      </c>
      <c r="AG17" s="13">
        <f>'[1]BD 588 and 511'!P11</f>
        <v>0.33807056391808038</v>
      </c>
      <c r="AH17" s="11" t="s">
        <v>115</v>
      </c>
      <c r="AI17" s="11" t="s">
        <v>108</v>
      </c>
      <c r="AJ17" s="11">
        <v>3.1</v>
      </c>
      <c r="AK17" s="11">
        <v>1</v>
      </c>
      <c r="AL17" s="11">
        <v>2</v>
      </c>
      <c r="AM17" s="11">
        <v>3</v>
      </c>
      <c r="AN17" s="11">
        <v>69</v>
      </c>
      <c r="AO17" s="11">
        <v>2</v>
      </c>
      <c r="AP17" s="11">
        <v>35</v>
      </c>
      <c r="AQ17" s="11">
        <v>2.7</v>
      </c>
      <c r="AR17" s="11">
        <v>0.62</v>
      </c>
      <c r="AS17" s="11">
        <v>22.9</v>
      </c>
      <c r="AT17" s="11">
        <v>77.099999999999994</v>
      </c>
      <c r="AU17" s="11">
        <v>24</v>
      </c>
      <c r="AV17" s="11">
        <v>22.7</v>
      </c>
      <c r="AW17" s="11">
        <v>0.7</v>
      </c>
      <c r="AX17" s="11">
        <v>1.1000000000000001</v>
      </c>
      <c r="AY17" s="11">
        <v>0.3</v>
      </c>
      <c r="AZ17" s="11">
        <v>24.7</v>
      </c>
      <c r="BA17" s="11">
        <v>38</v>
      </c>
      <c r="BB17" s="12">
        <f>EUNOMO4_00061020_20221129_res[[#This Row],[Column19]]*0.01*EUNOMO4_00061020_20221129_res[[#This Row],[Column39]]*1000</f>
        <v>118.32469737132814</v>
      </c>
    </row>
    <row r="18" spans="1:55" x14ac:dyDescent="0.35">
      <c r="A18" s="8" t="s">
        <v>105</v>
      </c>
      <c r="B18" s="8" t="str">
        <f>'[1]0588 soil profile'!B22</f>
        <v>T4-C-1 Blåbærskog</v>
      </c>
      <c r="C18" s="8" t="str">
        <f>'[1]0588 soil profile'!C22</f>
        <v>Jernpodsol/overgang jernhumus?</v>
      </c>
      <c r="D18" s="9">
        <f>'[1]0588 soil profile'!D22</f>
        <v>4</v>
      </c>
      <c r="E18" s="9">
        <f>'[1]0588 soil profile'!E22</f>
        <v>1</v>
      </c>
      <c r="F18" s="9"/>
      <c r="G18" s="9"/>
      <c r="H18" s="9">
        <f>'[1]0588 soil profile'!H22</f>
        <v>4</v>
      </c>
      <c r="I18" s="9">
        <f>'[1]0588 soil profile'!I22</f>
        <v>1</v>
      </c>
      <c r="J18" s="9">
        <f>'[1]0588 soil profile'!J22</f>
        <v>7.666666666666667</v>
      </c>
      <c r="K18" s="9">
        <f>'[1]0588 soil profile'!K22</f>
        <v>3.2145502536643176</v>
      </c>
      <c r="L18" s="9">
        <f>'[1]0588 soil profile'!L22</f>
        <v>56.666666666666664</v>
      </c>
      <c r="M18" s="9">
        <f>'[1]0588 soil profile'!M22</f>
        <v>14.571661996262918</v>
      </c>
      <c r="N18" s="9">
        <f>'[1]0588 soil profile'!N22</f>
        <v>69.833333333333329</v>
      </c>
      <c r="O18" s="9">
        <f>'[1]0588 soil profile'!O22</f>
        <v>18.384917958297585</v>
      </c>
      <c r="P18" s="8">
        <f>'[1]0588 soil profile'!P22</f>
        <v>3</v>
      </c>
      <c r="Q18" s="9"/>
      <c r="R18" s="8" t="s">
        <v>116</v>
      </c>
      <c r="S18" s="8" t="s">
        <v>63</v>
      </c>
      <c r="T18" s="8">
        <v>14</v>
      </c>
      <c r="U18" s="8">
        <v>1</v>
      </c>
      <c r="V18" s="8">
        <v>6</v>
      </c>
      <c r="AE18" s="8" t="s">
        <v>117</v>
      </c>
      <c r="AF18" s="8" t="s">
        <v>118</v>
      </c>
      <c r="AG18" s="16">
        <f>'[1]BD 588 and 511'!P14</f>
        <v>0.10725769924849012</v>
      </c>
      <c r="AH18" s="8" t="s">
        <v>117</v>
      </c>
      <c r="AI18" s="8" t="s">
        <v>91</v>
      </c>
      <c r="AJ18" s="8">
        <v>3.2</v>
      </c>
      <c r="AK18" s="8">
        <v>1</v>
      </c>
      <c r="AL18" s="8">
        <v>2</v>
      </c>
      <c r="AM18" s="8">
        <v>2</v>
      </c>
      <c r="AN18" s="8">
        <v>10</v>
      </c>
      <c r="AO18" s="8">
        <v>2</v>
      </c>
      <c r="AP18" s="8">
        <v>30</v>
      </c>
      <c r="AQ18" s="8">
        <v>1.7</v>
      </c>
      <c r="AR18" s="8">
        <v>0.56999999999999995</v>
      </c>
      <c r="AS18" s="8">
        <v>34.6</v>
      </c>
      <c r="AT18" s="8">
        <v>65.400000000000006</v>
      </c>
      <c r="AU18" s="8">
        <v>25.6</v>
      </c>
      <c r="AV18" s="8">
        <v>16.399999999999999</v>
      </c>
      <c r="AW18" s="8">
        <v>1.6</v>
      </c>
      <c r="AX18" s="8">
        <v>2.4</v>
      </c>
      <c r="AY18" s="8">
        <v>0.3</v>
      </c>
      <c r="AZ18" s="8">
        <v>20.7</v>
      </c>
      <c r="BA18" s="8">
        <v>23.7</v>
      </c>
      <c r="BB18" s="9">
        <f>EUNOMO4_00061020_20221129_res[[#This Row],[Column19]]*0.01*EUNOMO4_00061020_20221129_res[[#This Row],[Column39]]*1000</f>
        <v>32.177309774547034</v>
      </c>
      <c r="BC18"/>
    </row>
    <row r="19" spans="1:55" x14ac:dyDescent="0.35">
      <c r="A19" s="8" t="s">
        <v>105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Q19" s="9"/>
      <c r="R19" s="8" t="s">
        <v>119</v>
      </c>
      <c r="S19" s="8" t="s">
        <v>69</v>
      </c>
      <c r="T19" s="8">
        <v>7</v>
      </c>
      <c r="U19" s="8">
        <v>2</v>
      </c>
      <c r="V19" s="8">
        <v>2</v>
      </c>
      <c r="W19" s="8">
        <v>0</v>
      </c>
      <c r="X19" s="8">
        <v>0</v>
      </c>
      <c r="Y19" s="8">
        <v>0</v>
      </c>
      <c r="Z19" s="8">
        <v>6</v>
      </c>
      <c r="AA19" s="8">
        <v>49</v>
      </c>
      <c r="AB19" s="8">
        <v>35</v>
      </c>
      <c r="AC19" s="8">
        <v>6</v>
      </c>
      <c r="AD19" s="8">
        <v>4</v>
      </c>
      <c r="AE19" s="8" t="s">
        <v>120</v>
      </c>
      <c r="AF19" s="8" t="s">
        <v>121</v>
      </c>
      <c r="AG19" s="16">
        <f>'[1]BD 588 and 511'!P7</f>
        <v>0.71408366626926867</v>
      </c>
      <c r="AH19" s="8" t="s">
        <v>86</v>
      </c>
      <c r="AI19" s="8" t="s">
        <v>82</v>
      </c>
      <c r="AJ19" s="8">
        <v>3.6</v>
      </c>
      <c r="AK19" s="8">
        <v>3</v>
      </c>
      <c r="AL19" s="8">
        <v>3</v>
      </c>
      <c r="AM19" s="8">
        <v>2</v>
      </c>
      <c r="AN19" s="8">
        <v>10</v>
      </c>
      <c r="AO19" s="8">
        <v>2</v>
      </c>
      <c r="AP19" s="8">
        <v>2.4</v>
      </c>
      <c r="AQ19" s="8">
        <v>0.15</v>
      </c>
      <c r="AR19" s="8">
        <v>0.12</v>
      </c>
      <c r="AS19" s="8">
        <v>83.8</v>
      </c>
      <c r="AT19" s="8">
        <v>16.2</v>
      </c>
      <c r="AU19" s="8">
        <v>6.8</v>
      </c>
      <c r="AV19" s="8">
        <v>0.4</v>
      </c>
      <c r="AW19" s="8" t="s">
        <v>74</v>
      </c>
      <c r="AX19" s="8">
        <v>0.2</v>
      </c>
      <c r="AY19" s="8" t="s">
        <v>74</v>
      </c>
      <c r="AZ19" s="8">
        <v>0.6</v>
      </c>
      <c r="BA19" s="8">
        <v>15.6</v>
      </c>
      <c r="BB19" s="9">
        <f>EUNOMO4_00061020_20221129_res[[#This Row],[Column19]]*0.01*EUNOMO4_00061020_20221129_res[[#This Row],[Column39]]*1000</f>
        <v>17.138007990462448</v>
      </c>
      <c r="BC19"/>
    </row>
    <row r="20" spans="1:55" s="14" customFormat="1" x14ac:dyDescent="0.35">
      <c r="A20" s="11" t="s">
        <v>105</v>
      </c>
      <c r="B20" s="11" t="str">
        <f>'[1]0588 soil profile'!B25</f>
        <v>T4-C-5 Bærlyngskog</v>
      </c>
      <c r="C20" s="11" t="str">
        <f>'[1]0588 soil profile'!C25</f>
        <v>Jernpodsol</v>
      </c>
      <c r="D20" s="12">
        <f>'[1]0588 soil profile'!D25</f>
        <v>14.666666666666666</v>
      </c>
      <c r="E20" s="12">
        <f>'[1]0588 soil profile'!E25</f>
        <v>2.5166114784235796</v>
      </c>
      <c r="F20" s="12"/>
      <c r="G20" s="12"/>
      <c r="H20" s="12">
        <f>'[1]0588 soil profile'!H25</f>
        <v>1</v>
      </c>
      <c r="I20" s="12">
        <f>'[1]0588 soil profile'!I25</f>
        <v>0</v>
      </c>
      <c r="J20" s="12">
        <f>'[1]0588 soil profile'!J25</f>
        <v>9.3333333333333339</v>
      </c>
      <c r="K20" s="12">
        <f>'[1]0588 soil profile'!K25</f>
        <v>1.5275252316519499</v>
      </c>
      <c r="L20" s="12">
        <f>'[1]0588 soil profile'!L25</f>
        <v>50</v>
      </c>
      <c r="M20" s="12">
        <f>'[1]0588 soil profile'!M25</f>
        <v>11.532562594670797</v>
      </c>
      <c r="N20" s="12">
        <f>'[1]0588 soil profile'!N25</f>
        <v>61.583333333333336</v>
      </c>
      <c r="O20" s="12">
        <f>'[1]0588 soil profile'!O25</f>
        <v>1.8722201615550809</v>
      </c>
      <c r="P20" s="11">
        <f>'[1]0588 soil profile'!P25</f>
        <v>3</v>
      </c>
      <c r="Q20" s="12"/>
      <c r="R20" s="11" t="s">
        <v>122</v>
      </c>
      <c r="S20" s="11" t="s">
        <v>63</v>
      </c>
      <c r="T20" s="11">
        <v>14</v>
      </c>
      <c r="U20" s="11">
        <v>1</v>
      </c>
      <c r="V20" s="11">
        <v>6</v>
      </c>
      <c r="W20" s="11"/>
      <c r="X20" s="11"/>
      <c r="Y20" s="11"/>
      <c r="Z20" s="11"/>
      <c r="AA20" s="11"/>
      <c r="AB20" s="11"/>
      <c r="AC20" s="11"/>
      <c r="AD20" s="11"/>
      <c r="AE20" s="11" t="s">
        <v>123</v>
      </c>
      <c r="AF20" s="11" t="s">
        <v>65</v>
      </c>
      <c r="AG20" s="13">
        <f>'[1]BD 588 and 511'!P13</f>
        <v>0.10705398092133249</v>
      </c>
      <c r="AH20" s="11" t="s">
        <v>123</v>
      </c>
      <c r="AI20" s="11" t="s">
        <v>78</v>
      </c>
      <c r="AJ20" s="11" t="s">
        <v>67</v>
      </c>
      <c r="AK20" s="11">
        <v>1</v>
      </c>
      <c r="AL20" s="11">
        <v>3</v>
      </c>
      <c r="AM20" s="11">
        <v>2</v>
      </c>
      <c r="AN20" s="11">
        <v>10</v>
      </c>
      <c r="AO20" s="11">
        <v>2</v>
      </c>
      <c r="AP20" s="11">
        <v>23</v>
      </c>
      <c r="AQ20" s="11">
        <v>1.2</v>
      </c>
      <c r="AR20" s="11">
        <v>0.34</v>
      </c>
      <c r="AS20" s="11">
        <v>28.3</v>
      </c>
      <c r="AT20" s="11">
        <v>71.7</v>
      </c>
      <c r="AU20" s="11">
        <v>24.2</v>
      </c>
      <c r="AV20" s="11">
        <v>4.4000000000000004</v>
      </c>
      <c r="AW20" s="11">
        <v>1.4</v>
      </c>
      <c r="AX20" s="11">
        <v>1.6</v>
      </c>
      <c r="AY20" s="11">
        <v>0.4</v>
      </c>
      <c r="AZ20" s="11">
        <v>7.8</v>
      </c>
      <c r="BA20" s="11">
        <v>36.700000000000003</v>
      </c>
      <c r="BB20" s="12">
        <f>EUNOMO4_00061020_20221129_res[[#This Row],[Column19]]*0.01*EUNOMO4_00061020_20221129_res[[#This Row],[Column39]]*1000</f>
        <v>24.622415611906476</v>
      </c>
    </row>
    <row r="21" spans="1:55" s="14" customFormat="1" x14ac:dyDescent="0.35">
      <c r="A21" s="11" t="s">
        <v>105</v>
      </c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1"/>
      <c r="Q21" s="12"/>
      <c r="R21" s="11" t="s">
        <v>124</v>
      </c>
      <c r="S21" s="11" t="s">
        <v>69</v>
      </c>
      <c r="T21" s="11">
        <v>8</v>
      </c>
      <c r="U21" s="11">
        <v>2</v>
      </c>
      <c r="V21" s="11">
        <v>2</v>
      </c>
      <c r="W21" s="11">
        <v>0</v>
      </c>
      <c r="X21" s="11">
        <v>0</v>
      </c>
      <c r="Y21" s="11">
        <v>1</v>
      </c>
      <c r="Z21" s="11">
        <v>2</v>
      </c>
      <c r="AA21" s="11">
        <v>25</v>
      </c>
      <c r="AB21" s="11">
        <v>44</v>
      </c>
      <c r="AC21" s="11">
        <v>18</v>
      </c>
      <c r="AD21" s="11">
        <v>10</v>
      </c>
      <c r="AE21" s="11" t="s">
        <v>125</v>
      </c>
      <c r="AF21" s="11" t="s">
        <v>71</v>
      </c>
      <c r="AG21" s="13">
        <f>'[1]BD 588 and 511'!P8</f>
        <v>0.74015961214544468</v>
      </c>
      <c r="AH21" s="11" t="s">
        <v>73</v>
      </c>
      <c r="AI21" s="11" t="s">
        <v>82</v>
      </c>
      <c r="AJ21" s="11">
        <v>4.0999999999999996</v>
      </c>
      <c r="AK21" s="11">
        <v>4</v>
      </c>
      <c r="AL21" s="11">
        <v>3</v>
      </c>
      <c r="AM21" s="11">
        <v>2</v>
      </c>
      <c r="AN21" s="11">
        <v>10</v>
      </c>
      <c r="AO21" s="11">
        <v>2</v>
      </c>
      <c r="AP21" s="11">
        <v>1.5</v>
      </c>
      <c r="AQ21" s="11">
        <v>0.15</v>
      </c>
      <c r="AR21" s="11">
        <v>0.11</v>
      </c>
      <c r="AS21" s="11">
        <v>74</v>
      </c>
      <c r="AT21" s="11">
        <v>26</v>
      </c>
      <c r="AU21" s="11">
        <v>8.4</v>
      </c>
      <c r="AV21" s="11" t="s">
        <v>74</v>
      </c>
      <c r="AW21" s="11">
        <v>0.5</v>
      </c>
      <c r="AX21" s="11" t="s">
        <v>74</v>
      </c>
      <c r="AY21" s="11">
        <v>0.3</v>
      </c>
      <c r="AZ21" s="11">
        <v>0.9</v>
      </c>
      <c r="BA21" s="11">
        <v>15</v>
      </c>
      <c r="BB21" s="12">
        <f>EUNOMO4_00061020_20221129_res[[#This Row],[Column19]]*0.01*EUNOMO4_00061020_20221129_res[[#This Row],[Column39]]*1000</f>
        <v>11.102394182181671</v>
      </c>
    </row>
    <row r="22" spans="1:55" x14ac:dyDescent="0.35">
      <c r="A22" s="8" t="s">
        <v>105</v>
      </c>
      <c r="B22" s="8" t="str">
        <f>'[1]0588 soil profile'!B26</f>
        <v>T4-C-9 Lyngskog</v>
      </c>
      <c r="C22" s="8" t="str">
        <f>'[1]0588 soil profile'!C26</f>
        <v>Jernpodsol</v>
      </c>
      <c r="D22" s="9">
        <f>'[1]0588 soil profile'!D26</f>
        <v>7.666666666666667</v>
      </c>
      <c r="E22" s="9">
        <f>'[1]0588 soil profile'!E26</f>
        <v>1.5275252316519452</v>
      </c>
      <c r="F22" s="9"/>
      <c r="G22" s="9"/>
      <c r="H22" s="9">
        <f>'[1]0588 soil profile'!H26</f>
        <v>2.3333333333333335</v>
      </c>
      <c r="I22" s="9">
        <f>'[1]0588 soil profile'!I26</f>
        <v>0.57735026918962629</v>
      </c>
      <c r="J22" s="9">
        <f>'[1]0588 soil profile'!J26</f>
        <v>6.333333333333333</v>
      </c>
      <c r="K22" s="9">
        <f>'[1]0588 soil profile'!K26</f>
        <v>1.5275252316519474</v>
      </c>
      <c r="L22" s="9">
        <f>'[1]0588 soil profile'!L26</f>
        <v>52.333333333333336</v>
      </c>
      <c r="M22" s="9">
        <f>'[1]0588 soil profile'!M26</f>
        <v>2.6457513110645907</v>
      </c>
      <c r="N22" s="9">
        <f>'[1]0588 soil profile'!N26</f>
        <v>76.333333333333329</v>
      </c>
      <c r="O22" s="9">
        <f>'[1]0588 soil profile'!O26</f>
        <v>3.3455505276909707</v>
      </c>
      <c r="P22" s="8">
        <f>'[1]0588 soil profile'!P26</f>
        <v>3</v>
      </c>
      <c r="Q22" s="9"/>
      <c r="R22" s="8" t="s">
        <v>126</v>
      </c>
      <c r="S22" s="8" t="s">
        <v>63</v>
      </c>
      <c r="T22" s="8">
        <v>14</v>
      </c>
      <c r="U22" s="8">
        <v>1</v>
      </c>
      <c r="V22" s="8">
        <v>6</v>
      </c>
      <c r="AE22" s="8" t="s">
        <v>127</v>
      </c>
      <c r="AF22" s="8" t="s">
        <v>85</v>
      </c>
      <c r="AG22" s="16">
        <f>'[1]BD 588 and 511'!P16</f>
        <v>0.11713803811563497</v>
      </c>
      <c r="AH22" s="8" t="s">
        <v>127</v>
      </c>
      <c r="AI22" s="8" t="s">
        <v>108</v>
      </c>
      <c r="AJ22" s="8" t="s">
        <v>67</v>
      </c>
      <c r="AK22" s="8">
        <v>1</v>
      </c>
      <c r="AL22" s="8">
        <v>1</v>
      </c>
      <c r="AM22" s="8">
        <v>2</v>
      </c>
      <c r="AN22" s="8">
        <v>10</v>
      </c>
      <c r="AO22" s="8">
        <v>2</v>
      </c>
      <c r="AP22" s="8">
        <v>31</v>
      </c>
      <c r="AQ22" s="8">
        <v>1.3</v>
      </c>
      <c r="AR22" s="8">
        <v>0.38</v>
      </c>
      <c r="AS22" s="8">
        <v>29.3</v>
      </c>
      <c r="AT22" s="8">
        <v>70.7</v>
      </c>
      <c r="AU22" s="8">
        <v>11.2</v>
      </c>
      <c r="AV22" s="8">
        <v>4.5</v>
      </c>
      <c r="AW22" s="8">
        <v>2</v>
      </c>
      <c r="AX22" s="8">
        <v>1.1000000000000001</v>
      </c>
      <c r="AY22" s="8">
        <v>0.4</v>
      </c>
      <c r="AZ22" s="8">
        <v>8</v>
      </c>
      <c r="BA22" s="8">
        <v>40.700000000000003</v>
      </c>
      <c r="BB22" s="9">
        <f>EUNOMO4_00061020_20221129_res[[#This Row],[Column19]]*0.01*EUNOMO4_00061020_20221129_res[[#This Row],[Column39]]*1000</f>
        <v>36.312791815846836</v>
      </c>
      <c r="BC22"/>
    </row>
    <row r="23" spans="1:55" x14ac:dyDescent="0.35">
      <c r="A23" s="8" t="s">
        <v>105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Q23" s="9"/>
      <c r="R23" s="8" t="s">
        <v>128</v>
      </c>
      <c r="S23" s="8" t="s">
        <v>69</v>
      </c>
      <c r="T23" s="8">
        <v>7</v>
      </c>
      <c r="U23" s="8">
        <v>2</v>
      </c>
      <c r="V23" s="8">
        <v>2</v>
      </c>
      <c r="W23" s="8">
        <v>0</v>
      </c>
      <c r="X23" s="8">
        <v>0</v>
      </c>
      <c r="Y23" s="8">
        <v>1</v>
      </c>
      <c r="Z23" s="8">
        <v>14</v>
      </c>
      <c r="AA23" s="8">
        <v>48</v>
      </c>
      <c r="AB23" s="8">
        <v>27</v>
      </c>
      <c r="AC23" s="8">
        <v>5</v>
      </c>
      <c r="AD23" s="8">
        <v>5</v>
      </c>
      <c r="AE23" s="8" t="s">
        <v>91</v>
      </c>
      <c r="AF23" s="8" t="s">
        <v>121</v>
      </c>
      <c r="AG23" s="16">
        <f>'[1]BD 588 and 511'!P10</f>
        <v>0.90899117577732735</v>
      </c>
      <c r="AH23" s="8" t="s">
        <v>129</v>
      </c>
      <c r="AI23" s="8" t="s">
        <v>130</v>
      </c>
      <c r="AJ23" s="8">
        <v>4.3</v>
      </c>
      <c r="AK23" s="8">
        <v>4</v>
      </c>
      <c r="AL23" s="8">
        <v>2</v>
      </c>
      <c r="AM23" s="8">
        <v>2</v>
      </c>
      <c r="AN23" s="8">
        <v>10</v>
      </c>
      <c r="AO23" s="8">
        <v>2</v>
      </c>
      <c r="AP23" s="8">
        <v>1.5</v>
      </c>
      <c r="AQ23" s="8">
        <v>0.13</v>
      </c>
      <c r="AR23" s="8">
        <v>0.11</v>
      </c>
      <c r="AS23" s="8">
        <v>78.599999999999994</v>
      </c>
      <c r="AT23" s="8">
        <v>21.4</v>
      </c>
      <c r="AU23" s="8">
        <v>8.8000000000000007</v>
      </c>
      <c r="AV23" s="8" t="s">
        <v>74</v>
      </c>
      <c r="AW23" s="8">
        <v>0.5</v>
      </c>
      <c r="AX23" s="8" t="s">
        <v>74</v>
      </c>
      <c r="AY23" s="8">
        <v>0.3</v>
      </c>
      <c r="AZ23" s="8">
        <v>0.9</v>
      </c>
      <c r="BA23" s="8">
        <v>12.3</v>
      </c>
      <c r="BB23" s="9">
        <f>EUNOMO4_00061020_20221129_res[[#This Row],[Column19]]*0.01*EUNOMO4_00061020_20221129_res[[#This Row],[Column39]]*1000</f>
        <v>13.634867636659909</v>
      </c>
      <c r="BC23"/>
    </row>
    <row r="24" spans="1:55" s="14" customFormat="1" x14ac:dyDescent="0.35">
      <c r="A24" s="11" t="s">
        <v>131</v>
      </c>
      <c r="B24" s="11" t="str">
        <f>'[1]0070 soil profile'!B24</f>
        <v>Seminatural</v>
      </c>
      <c r="C24" s="11" t="str">
        <f>'[1]0070 soil profile'!C24</f>
        <v>Brunjord; uklar</v>
      </c>
      <c r="D24" s="12">
        <f>'[1]0070 soil profile'!D24</f>
        <v>9</v>
      </c>
      <c r="E24" s="12"/>
      <c r="F24" s="12"/>
      <c r="G24" s="12"/>
      <c r="H24" s="12">
        <f>'[1]0070 soil profile'!H24</f>
        <v>19</v>
      </c>
      <c r="I24" s="12"/>
      <c r="J24" s="12"/>
      <c r="K24" s="12"/>
      <c r="L24" s="12"/>
      <c r="M24" s="12"/>
      <c r="N24" s="12">
        <f>'[1]0070 soil profile'!N24</f>
        <v>17.175000000000001</v>
      </c>
      <c r="O24" s="12">
        <f>'[1]0070 soil profile'!O24</f>
        <v>0</v>
      </c>
      <c r="P24" s="11">
        <f>'[1]0070 soil profile'!P24</f>
        <v>1</v>
      </c>
      <c r="Q24" s="12"/>
      <c r="R24" s="11" t="s">
        <v>132</v>
      </c>
      <c r="S24" s="11"/>
      <c r="T24" s="11">
        <v>13</v>
      </c>
      <c r="U24" s="11">
        <v>1</v>
      </c>
      <c r="V24" s="11">
        <v>5</v>
      </c>
      <c r="W24" s="11">
        <v>4</v>
      </c>
      <c r="X24" s="11">
        <v>9</v>
      </c>
      <c r="Y24" s="11">
        <v>29</v>
      </c>
      <c r="Z24" s="11">
        <v>26</v>
      </c>
      <c r="AA24" s="11">
        <v>10</v>
      </c>
      <c r="AB24" s="11">
        <v>6</v>
      </c>
      <c r="AC24" s="11">
        <v>6</v>
      </c>
      <c r="AD24" s="11">
        <v>13</v>
      </c>
      <c r="AE24" s="11" t="s">
        <v>133</v>
      </c>
      <c r="AF24" s="11" t="s">
        <v>134</v>
      </c>
      <c r="AG24" s="13" t="s">
        <v>135</v>
      </c>
      <c r="AH24" s="11" t="s">
        <v>133</v>
      </c>
      <c r="AI24" s="11" t="s">
        <v>136</v>
      </c>
      <c r="AJ24" s="11">
        <v>3.9</v>
      </c>
      <c r="AK24" s="11">
        <v>2</v>
      </c>
      <c r="AL24" s="11">
        <v>6</v>
      </c>
      <c r="AM24" s="11">
        <v>6</v>
      </c>
      <c r="AN24" s="11">
        <v>12</v>
      </c>
      <c r="AO24" s="11">
        <v>4</v>
      </c>
      <c r="AP24" s="11">
        <v>11</v>
      </c>
      <c r="AQ24" s="11">
        <v>0.89</v>
      </c>
      <c r="AR24" s="11">
        <v>0.37</v>
      </c>
      <c r="AS24" s="11">
        <v>41.5</v>
      </c>
      <c r="AT24" s="11">
        <v>58.5</v>
      </c>
      <c r="AU24" s="11">
        <v>12.1</v>
      </c>
      <c r="AV24" s="11">
        <v>0.6</v>
      </c>
      <c r="AW24" s="11">
        <v>0.1</v>
      </c>
      <c r="AX24" s="11">
        <v>0.5</v>
      </c>
      <c r="AY24" s="11">
        <v>0.1</v>
      </c>
      <c r="AZ24" s="11">
        <v>1.4</v>
      </c>
      <c r="BA24" s="11">
        <v>24</v>
      </c>
      <c r="BB24" s="18"/>
    </row>
    <row r="25" spans="1:55" x14ac:dyDescent="0.35">
      <c r="A25" s="8" t="s">
        <v>131</v>
      </c>
      <c r="B25" s="8" t="str">
        <f>'[1]0070 soil profile'!B26</f>
        <v>V1-C-1 Svært og temmelig kalkfattige myrflater</v>
      </c>
      <c r="C25" s="8" t="s">
        <v>137</v>
      </c>
      <c r="D25" s="9">
        <f>'[1]0070 soil profile'!D26</f>
        <v>12.222222222222221</v>
      </c>
      <c r="E25" s="9">
        <f>'[1]0070 soil profile'!E26</f>
        <v>7.9750653079875571</v>
      </c>
      <c r="F25" s="9">
        <f>'[1]0070 soil profile'!F26</f>
        <v>10.5</v>
      </c>
      <c r="G25" s="9">
        <f>'[1]0070 soil profile'!G26</f>
        <v>7.8066922857535799</v>
      </c>
      <c r="H25" s="9"/>
      <c r="I25" s="9"/>
      <c r="J25" s="9">
        <f>'[1]0070 soil profile'!J26</f>
        <v>6</v>
      </c>
      <c r="K25" s="9"/>
      <c r="L25" s="9"/>
      <c r="M25" s="9"/>
      <c r="N25" s="9">
        <f>'[1]0070 soil profile'!N26</f>
        <v>21.451388888888889</v>
      </c>
      <c r="O25" s="9">
        <f>'[1]0070 soil profile'!O26</f>
        <v>9.1665246201115433</v>
      </c>
      <c r="P25" s="8">
        <f>'[1]0070 soil profile'!P26</f>
        <v>10</v>
      </c>
      <c r="Q25" s="9"/>
      <c r="R25" s="8" t="s">
        <v>138</v>
      </c>
      <c r="S25" s="8" t="s">
        <v>63</v>
      </c>
      <c r="T25" s="8">
        <v>14</v>
      </c>
      <c r="U25" s="8">
        <v>1</v>
      </c>
      <c r="V25" s="8">
        <v>6</v>
      </c>
      <c r="AE25" s="8" t="s">
        <v>139</v>
      </c>
      <c r="AF25" s="8" t="s">
        <v>140</v>
      </c>
      <c r="AG25" s="16">
        <f>'[1]BD 0070 and 1065'!S4</f>
        <v>0.64261814533388928</v>
      </c>
      <c r="AH25" s="8" t="s">
        <v>139</v>
      </c>
      <c r="AI25" s="8" t="s">
        <v>98</v>
      </c>
      <c r="AJ25" s="8">
        <v>3.5</v>
      </c>
      <c r="AK25" s="8">
        <v>1</v>
      </c>
      <c r="AL25" s="8">
        <v>8</v>
      </c>
      <c r="AM25" s="8">
        <v>8</v>
      </c>
      <c r="AN25" s="8">
        <v>13</v>
      </c>
      <c r="AO25" s="8">
        <v>3</v>
      </c>
      <c r="AP25" s="8">
        <v>25</v>
      </c>
      <c r="AQ25" s="8">
        <v>1.4</v>
      </c>
      <c r="AR25" s="8">
        <v>0.41</v>
      </c>
      <c r="AS25" s="8">
        <v>29</v>
      </c>
      <c r="AT25" s="8">
        <v>71</v>
      </c>
      <c r="AU25" s="8">
        <v>19.8</v>
      </c>
      <c r="AV25" s="8">
        <v>2.5</v>
      </c>
      <c r="AW25" s="8">
        <v>0.7</v>
      </c>
      <c r="AX25" s="8">
        <v>2.2000000000000002</v>
      </c>
      <c r="AY25" s="8">
        <v>0.4</v>
      </c>
      <c r="AZ25" s="8">
        <v>5.8</v>
      </c>
      <c r="BA25" s="8">
        <v>30.2</v>
      </c>
      <c r="BB25" s="19">
        <f>EUNOMO4_00061020_20221129_res[[#This Row],[Column19]]*0.01*EUNOMO4_00061020_20221129_res[[#This Row],[Column39]]*1000</f>
        <v>160.65453633347232</v>
      </c>
      <c r="BC25"/>
    </row>
    <row r="26" spans="1:55" x14ac:dyDescent="0.35">
      <c r="A26" s="8" t="s">
        <v>131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Q26" s="9"/>
      <c r="R26" s="8" t="s">
        <v>138</v>
      </c>
      <c r="S26" s="8" t="s">
        <v>69</v>
      </c>
      <c r="T26" s="8">
        <v>5</v>
      </c>
      <c r="U26" s="8">
        <v>2</v>
      </c>
      <c r="V26" s="8">
        <v>4</v>
      </c>
      <c r="W26" s="8">
        <v>4</v>
      </c>
      <c r="X26" s="8">
        <v>24</v>
      </c>
      <c r="Y26" s="8">
        <v>33</v>
      </c>
      <c r="Z26" s="8">
        <v>23</v>
      </c>
      <c r="AA26" s="8">
        <v>8</v>
      </c>
      <c r="AB26" s="8">
        <v>3</v>
      </c>
      <c r="AC26" s="8">
        <v>4</v>
      </c>
      <c r="AD26" s="8">
        <v>4</v>
      </c>
      <c r="AE26" s="8" t="s">
        <v>141</v>
      </c>
      <c r="AF26" s="8" t="s">
        <v>142</v>
      </c>
      <c r="AG26" s="16">
        <f>'[1]BD 0070 and 1065'!S3</f>
        <v>0.3451752405777026</v>
      </c>
      <c r="AH26" s="8" t="s">
        <v>143</v>
      </c>
      <c r="AI26" s="8" t="s">
        <v>130</v>
      </c>
      <c r="AJ26" s="8">
        <v>3.7</v>
      </c>
      <c r="AK26" s="8">
        <v>2</v>
      </c>
      <c r="AL26" s="8">
        <v>7</v>
      </c>
      <c r="AM26" s="8">
        <v>7</v>
      </c>
      <c r="AN26" s="8">
        <v>11</v>
      </c>
      <c r="AO26" s="8">
        <v>3</v>
      </c>
      <c r="AP26" s="8">
        <v>9.1999999999999993</v>
      </c>
      <c r="AQ26" s="8">
        <v>0.7</v>
      </c>
      <c r="AR26" s="8">
        <v>0.35</v>
      </c>
      <c r="AS26" s="8">
        <v>50.6</v>
      </c>
      <c r="AT26" s="8">
        <v>49.4</v>
      </c>
      <c r="AU26" s="8">
        <v>12.2</v>
      </c>
      <c r="AV26" s="8">
        <v>0.4</v>
      </c>
      <c r="AW26" s="8">
        <v>0.6</v>
      </c>
      <c r="AX26" s="8">
        <v>0.4</v>
      </c>
      <c r="AY26" s="8">
        <v>0.4</v>
      </c>
      <c r="AZ26" s="8">
        <v>1.8</v>
      </c>
      <c r="BA26" s="8">
        <v>29.6</v>
      </c>
      <c r="BB26" s="19">
        <f>EUNOMO4_00061020_20221129_res[[#This Row],[Column19]]*0.01*EUNOMO4_00061020_20221129_res[[#This Row],[Column39]]*1000</f>
        <v>31.756122133148637</v>
      </c>
      <c r="BC26"/>
    </row>
    <row r="27" spans="1:55" s="14" customFormat="1" x14ac:dyDescent="0.35">
      <c r="A27" s="11" t="s">
        <v>131</v>
      </c>
      <c r="B27" s="11" t="str">
        <f>'[1]0070 soil profile'!B27</f>
        <v>T34-C-4 Intermediar kystlyngheier</v>
      </c>
      <c r="C27" s="11" t="str">
        <f>'[1]0070 soil profile'!C27</f>
        <v>Brunjord; uklar</v>
      </c>
      <c r="D27" s="12">
        <f>'[1]0070 soil profile'!D27</f>
        <v>4</v>
      </c>
      <c r="E27" s="12">
        <f>'[1]0070 soil profile'!E27</f>
        <v>0</v>
      </c>
      <c r="F27" s="12">
        <f>'[1]0070 soil profile'!F27</f>
        <v>0.3</v>
      </c>
      <c r="G27" s="12"/>
      <c r="H27" s="12"/>
      <c r="I27" s="12"/>
      <c r="J27" s="12"/>
      <c r="K27" s="12"/>
      <c r="L27" s="12"/>
      <c r="M27" s="12"/>
      <c r="N27" s="12">
        <f>'[1]0070 soil profile'!N27</f>
        <v>18.25</v>
      </c>
      <c r="O27" s="12">
        <f>'[1]0070 soil profile'!O27</f>
        <v>0</v>
      </c>
      <c r="P27" s="11">
        <f>'[1]0070 soil profile'!P27</f>
        <v>1</v>
      </c>
      <c r="Q27" s="12"/>
      <c r="R27" s="11" t="s">
        <v>144</v>
      </c>
      <c r="S27" s="11" t="s">
        <v>63</v>
      </c>
      <c r="T27" s="11">
        <v>14</v>
      </c>
      <c r="U27" s="11">
        <v>1</v>
      </c>
      <c r="V27" s="11">
        <v>6</v>
      </c>
      <c r="W27" s="11"/>
      <c r="X27" s="11"/>
      <c r="Y27" s="11"/>
      <c r="Z27" s="11"/>
      <c r="AA27" s="11"/>
      <c r="AB27" s="11"/>
      <c r="AC27" s="11"/>
      <c r="AD27" s="11"/>
      <c r="AE27" s="11" t="s">
        <v>145</v>
      </c>
      <c r="AF27" s="11" t="s">
        <v>146</v>
      </c>
      <c r="AG27" s="13">
        <f>'[1]BD 0070 and 1065'!S5</f>
        <v>0.40361693568104651</v>
      </c>
      <c r="AH27" s="11" t="s">
        <v>145</v>
      </c>
      <c r="AI27" s="11" t="s">
        <v>136</v>
      </c>
      <c r="AJ27" s="11">
        <v>3.9</v>
      </c>
      <c r="AK27" s="11">
        <v>2</v>
      </c>
      <c r="AL27" s="11">
        <v>15</v>
      </c>
      <c r="AM27" s="11">
        <v>22</v>
      </c>
      <c r="AN27" s="11">
        <v>62</v>
      </c>
      <c r="AO27" s="11">
        <v>4</v>
      </c>
      <c r="AP27" s="11">
        <v>22</v>
      </c>
      <c r="AQ27" s="11">
        <v>1.6</v>
      </c>
      <c r="AR27" s="11">
        <v>0.53</v>
      </c>
      <c r="AS27" s="11">
        <v>34</v>
      </c>
      <c r="AT27" s="11">
        <v>66</v>
      </c>
      <c r="AU27" s="11">
        <v>22.8</v>
      </c>
      <c r="AV27" s="11">
        <v>6.4</v>
      </c>
      <c r="AW27" s="11">
        <v>1.1000000000000001</v>
      </c>
      <c r="AX27" s="11">
        <v>2.8</v>
      </c>
      <c r="AY27" s="11">
        <v>0.6</v>
      </c>
      <c r="AZ27" s="11">
        <v>10.9</v>
      </c>
      <c r="BA27" s="11">
        <v>32</v>
      </c>
      <c r="BB27" s="18">
        <f>EUNOMO4_00061020_20221129_res[[#This Row],[Column19]]*0.01*EUNOMO4_00061020_20221129_res[[#This Row],[Column39]]*1000</f>
        <v>88.79572584983022</v>
      </c>
    </row>
    <row r="28" spans="1:55" s="14" customFormat="1" x14ac:dyDescent="0.35">
      <c r="A28" s="11" t="s">
        <v>131</v>
      </c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1"/>
      <c r="Q28" s="12"/>
      <c r="R28" s="11" t="s">
        <v>144</v>
      </c>
      <c r="S28" s="11" t="s">
        <v>69</v>
      </c>
      <c r="T28" s="11">
        <v>5</v>
      </c>
      <c r="U28" s="11">
        <v>1</v>
      </c>
      <c r="V28" s="11">
        <v>5</v>
      </c>
      <c r="W28" s="11">
        <v>20</v>
      </c>
      <c r="X28" s="11">
        <v>35</v>
      </c>
      <c r="Y28" s="11">
        <v>22</v>
      </c>
      <c r="Z28" s="11">
        <v>9</v>
      </c>
      <c r="AA28" s="11">
        <v>4</v>
      </c>
      <c r="AB28" s="11">
        <v>3</v>
      </c>
      <c r="AC28" s="11">
        <v>7</v>
      </c>
      <c r="AD28" s="11">
        <v>5</v>
      </c>
      <c r="AE28" s="11" t="s">
        <v>147</v>
      </c>
      <c r="AF28" s="11" t="s">
        <v>148</v>
      </c>
      <c r="AG28" s="13">
        <f>'[1]BD 0070 and 1065'!S6</f>
        <v>0.56888342858767071</v>
      </c>
      <c r="AH28" s="11" t="s">
        <v>147</v>
      </c>
      <c r="AI28" s="11" t="s">
        <v>149</v>
      </c>
      <c r="AJ28" s="11">
        <v>4.2</v>
      </c>
      <c r="AK28" s="11">
        <v>2</v>
      </c>
      <c r="AL28" s="11">
        <v>9</v>
      </c>
      <c r="AM28" s="11">
        <v>12</v>
      </c>
      <c r="AN28" s="11">
        <v>34</v>
      </c>
      <c r="AO28" s="11">
        <v>3</v>
      </c>
      <c r="AP28" s="11">
        <v>9.6</v>
      </c>
      <c r="AQ28" s="11">
        <v>0.6</v>
      </c>
      <c r="AR28" s="11">
        <v>65.099999999999994</v>
      </c>
      <c r="AS28" s="11">
        <v>34.9</v>
      </c>
      <c r="AT28" s="11">
        <v>9.6999999999999993</v>
      </c>
      <c r="AU28" s="11">
        <v>1.6</v>
      </c>
      <c r="AV28" s="11">
        <v>0.2</v>
      </c>
      <c r="AW28" s="11">
        <v>0.7</v>
      </c>
      <c r="AX28" s="11">
        <v>0.1</v>
      </c>
      <c r="AY28" s="11">
        <v>2.6</v>
      </c>
      <c r="AZ28" s="11">
        <v>15.2</v>
      </c>
      <c r="BA28" s="11">
        <v>31</v>
      </c>
      <c r="BB28" s="18">
        <f>EUNOMO4_00061020_20221129_res[[#This Row],[Column19]]*0.01*EUNOMO4_00061020_20221129_res[[#This Row],[Column39]]*1000</f>
        <v>54.612809144416389</v>
      </c>
    </row>
    <row r="29" spans="1:55" x14ac:dyDescent="0.35">
      <c r="A29" s="8" t="s">
        <v>131</v>
      </c>
      <c r="B29" s="8" t="str">
        <f>'[1]0070 soil profile'!B25</f>
        <v>T4-C-1 Blåbærskog</v>
      </c>
      <c r="C29" s="8" t="str">
        <f>'[1]0070 soil profile'!C25</f>
        <v>Torv og myrjord</v>
      </c>
      <c r="D29" s="9">
        <f>'[1]0070 soil profile'!D25</f>
        <v>9</v>
      </c>
      <c r="E29" s="9">
        <f>'[1]0070 soil profile'!E25</f>
        <v>0</v>
      </c>
      <c r="F29" s="9"/>
      <c r="G29" s="9"/>
      <c r="H29" s="9"/>
      <c r="I29" s="9"/>
      <c r="J29" s="9"/>
      <c r="K29" s="9"/>
      <c r="L29" s="9"/>
      <c r="M29" s="9"/>
      <c r="N29" s="9">
        <f>'[1]0070 soil profile'!N25</f>
        <v>11.75</v>
      </c>
      <c r="O29" s="9">
        <f>'[1]0070 soil profile'!O25</f>
        <v>0</v>
      </c>
      <c r="P29" s="8">
        <f>'[1]0070 soil profile'!P25</f>
        <v>1</v>
      </c>
      <c r="Q29" s="9"/>
      <c r="R29" s="8" t="s">
        <v>150</v>
      </c>
      <c r="S29" s="8" t="s">
        <v>63</v>
      </c>
      <c r="T29" s="8">
        <v>14</v>
      </c>
      <c r="U29" s="8">
        <v>1</v>
      </c>
      <c r="V29" s="8">
        <v>6</v>
      </c>
      <c r="AE29" s="8" t="s">
        <v>151</v>
      </c>
      <c r="AF29" s="8" t="s">
        <v>152</v>
      </c>
      <c r="AG29" s="16">
        <f>'[1]BD 0070 and 1065'!S10</f>
        <v>0.11229972784564138</v>
      </c>
      <c r="AH29" s="8" t="s">
        <v>151</v>
      </c>
      <c r="AI29" s="8" t="s">
        <v>95</v>
      </c>
      <c r="AJ29" s="8">
        <v>3.2</v>
      </c>
      <c r="AK29" s="8">
        <v>1</v>
      </c>
      <c r="AL29" s="8">
        <v>4</v>
      </c>
      <c r="AM29" s="8">
        <v>6</v>
      </c>
      <c r="AN29" s="8">
        <v>10</v>
      </c>
      <c r="AO29" s="8">
        <v>2</v>
      </c>
      <c r="AP29" s="8">
        <v>31</v>
      </c>
      <c r="AQ29" s="8">
        <v>2.5</v>
      </c>
      <c r="AR29" s="8">
        <v>0.52</v>
      </c>
      <c r="AS29" s="8">
        <v>21</v>
      </c>
      <c r="AT29" s="8">
        <v>79</v>
      </c>
      <c r="AU29" s="8">
        <v>18.100000000000001</v>
      </c>
      <c r="AV29" s="8">
        <v>6.9</v>
      </c>
      <c r="AW29" s="8">
        <v>1.6</v>
      </c>
      <c r="AX29" s="8">
        <v>4.9000000000000004</v>
      </c>
      <c r="AY29" s="8">
        <v>0.6</v>
      </c>
      <c r="AZ29" s="8">
        <v>13.9</v>
      </c>
      <c r="BA29" s="8">
        <v>19.899999999999999</v>
      </c>
      <c r="BB29" s="19">
        <f>EUNOMO4_00061020_20221129_res[[#This Row],[Column19]]*0.01*EUNOMO4_00061020_20221129_res[[#This Row],[Column39]]*1000</f>
        <v>34.81291563214883</v>
      </c>
      <c r="BC29"/>
    </row>
    <row r="30" spans="1:55" x14ac:dyDescent="0.35">
      <c r="A30" s="8" t="s">
        <v>131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Q30" s="9"/>
      <c r="R30" s="8" t="s">
        <v>153</v>
      </c>
      <c r="S30" s="8" t="s">
        <v>69</v>
      </c>
      <c r="T30" s="8">
        <v>13</v>
      </c>
      <c r="U30" s="8">
        <v>1</v>
      </c>
      <c r="V30" s="8">
        <v>5</v>
      </c>
      <c r="W30" s="8">
        <v>1</v>
      </c>
      <c r="X30" s="8">
        <v>9</v>
      </c>
      <c r="Y30" s="8">
        <v>31</v>
      </c>
      <c r="Z30" s="8">
        <v>29</v>
      </c>
      <c r="AA30" s="8">
        <v>16</v>
      </c>
      <c r="AB30" s="8">
        <v>6</v>
      </c>
      <c r="AC30" s="8">
        <v>3</v>
      </c>
      <c r="AD30" s="8">
        <v>5</v>
      </c>
      <c r="AE30" s="8" t="s">
        <v>154</v>
      </c>
      <c r="AF30" s="8" t="s">
        <v>148</v>
      </c>
      <c r="AG30" s="16">
        <f>'[1]BD 0070 and 1065'!S11</f>
        <v>0.23147494923285258</v>
      </c>
      <c r="AH30" s="8" t="s">
        <v>154</v>
      </c>
      <c r="AI30" s="8" t="s">
        <v>98</v>
      </c>
      <c r="AJ30" s="8">
        <v>3.3</v>
      </c>
      <c r="AK30" s="8">
        <v>3</v>
      </c>
      <c r="AL30" s="8">
        <v>10</v>
      </c>
      <c r="AM30" s="8">
        <v>14</v>
      </c>
      <c r="AN30" s="8">
        <v>17</v>
      </c>
      <c r="AO30" s="8">
        <v>5</v>
      </c>
      <c r="AP30" s="8">
        <v>11</v>
      </c>
      <c r="AQ30" s="8">
        <v>0.61</v>
      </c>
      <c r="AR30" s="8">
        <v>0.31</v>
      </c>
      <c r="AS30" s="8">
        <v>51.4</v>
      </c>
      <c r="AT30" s="8">
        <v>48.6</v>
      </c>
      <c r="AU30" s="8">
        <v>15.6</v>
      </c>
      <c r="AV30" s="8">
        <v>0.8</v>
      </c>
      <c r="AW30" s="8">
        <v>0.7</v>
      </c>
      <c r="AX30" s="8">
        <v>1.2</v>
      </c>
      <c r="AY30" s="8">
        <v>0.5</v>
      </c>
      <c r="AZ30" s="8">
        <v>3.2</v>
      </c>
      <c r="BA30" s="8">
        <v>32.1</v>
      </c>
      <c r="BB30" s="19">
        <f>EUNOMO4_00061020_20221129_res[[#This Row],[Column19]]*0.01*EUNOMO4_00061020_20221129_res[[#This Row],[Column39]]*1000</f>
        <v>25.462244415613785</v>
      </c>
      <c r="BC30"/>
    </row>
    <row r="31" spans="1:55" s="14" customFormat="1" x14ac:dyDescent="0.35">
      <c r="A31" s="11" t="s">
        <v>131</v>
      </c>
      <c r="B31" s="11" t="s">
        <v>155</v>
      </c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1"/>
      <c r="Q31" s="12"/>
      <c r="R31" s="11" t="s">
        <v>156</v>
      </c>
      <c r="S31" s="11" t="s">
        <v>63</v>
      </c>
      <c r="T31" s="11">
        <v>14</v>
      </c>
      <c r="U31" s="11">
        <v>1</v>
      </c>
      <c r="V31" s="11">
        <v>6</v>
      </c>
      <c r="W31" s="11"/>
      <c r="X31" s="11"/>
      <c r="Y31" s="11"/>
      <c r="Z31" s="11"/>
      <c r="AA31" s="11"/>
      <c r="AB31" s="11"/>
      <c r="AC31" s="11"/>
      <c r="AD31" s="11"/>
      <c r="AE31" s="11" t="s">
        <v>157</v>
      </c>
      <c r="AF31" s="11" t="s">
        <v>158</v>
      </c>
      <c r="AG31" s="13">
        <f>'[1]BD 0070 and 1065'!S12</f>
        <v>0.46758449040854111</v>
      </c>
      <c r="AH31" s="11" t="s">
        <v>157</v>
      </c>
      <c r="AI31" s="11" t="s">
        <v>130</v>
      </c>
      <c r="AJ31" s="11">
        <v>3.5</v>
      </c>
      <c r="AK31" s="11">
        <v>2</v>
      </c>
      <c r="AL31" s="11">
        <v>11</v>
      </c>
      <c r="AM31" s="11">
        <v>15</v>
      </c>
      <c r="AN31" s="11">
        <v>26</v>
      </c>
      <c r="AO31" s="11">
        <v>3</v>
      </c>
      <c r="AP31" s="11">
        <v>24</v>
      </c>
      <c r="AQ31" s="11">
        <v>1.8</v>
      </c>
      <c r="AR31" s="11">
        <v>0.55000000000000004</v>
      </c>
      <c r="AS31" s="11">
        <v>30.5</v>
      </c>
      <c r="AT31" s="11">
        <v>69.5</v>
      </c>
      <c r="AU31" s="11">
        <v>23.4</v>
      </c>
      <c r="AV31" s="11">
        <v>5</v>
      </c>
      <c r="AW31" s="11">
        <v>0.7</v>
      </c>
      <c r="AX31" s="11">
        <v>3.6</v>
      </c>
      <c r="AY31" s="11">
        <v>0.4</v>
      </c>
      <c r="AZ31" s="11">
        <v>9.6999999999999993</v>
      </c>
      <c r="BA31" s="11">
        <v>27.9</v>
      </c>
      <c r="BB31" s="18">
        <f>EUNOMO4_00061020_20221129_res[[#This Row],[Column19]]*0.01*EUNOMO4_00061020_20221129_res[[#This Row],[Column39]]*1000</f>
        <v>112.22027769804986</v>
      </c>
    </row>
    <row r="32" spans="1:55" x14ac:dyDescent="0.35">
      <c r="A32" s="8" t="s">
        <v>131</v>
      </c>
      <c r="B32" s="8" t="str">
        <f>'[1]0070 soil profile'!B28</f>
        <v>T4-C-4 Kalklågurtskog</v>
      </c>
      <c r="C32" s="8" t="str">
        <f>'[1]0070 soil profile'!C28</f>
        <v>Brunjord; uklar</v>
      </c>
      <c r="D32" s="9">
        <f>'[1]0070 soil profile'!D28</f>
        <v>4</v>
      </c>
      <c r="E32" s="9">
        <f>'[1]0070 soil profile'!E28</f>
        <v>0</v>
      </c>
      <c r="F32" s="9">
        <f>'[1]0070 soil profile'!F28</f>
        <v>7</v>
      </c>
      <c r="G32" s="9"/>
      <c r="H32" s="9"/>
      <c r="I32" s="9"/>
      <c r="J32" s="9"/>
      <c r="K32" s="9"/>
      <c r="L32" s="9"/>
      <c r="M32" s="9"/>
      <c r="N32" s="9">
        <f>'[1]0070 soil profile'!N28</f>
        <v>18.5</v>
      </c>
      <c r="O32" s="9">
        <f>'[1]0070 soil profile'!O28</f>
        <v>0</v>
      </c>
      <c r="P32" s="8">
        <f>'[1]0070 soil profile'!P28</f>
        <v>1</v>
      </c>
      <c r="Q32" s="9"/>
      <c r="R32" s="8" t="s">
        <v>159</v>
      </c>
      <c r="S32" s="8" t="s">
        <v>63</v>
      </c>
      <c r="T32" s="8">
        <v>13</v>
      </c>
      <c r="U32" s="8">
        <v>1</v>
      </c>
      <c r="V32" s="8">
        <v>5</v>
      </c>
      <c r="AE32" s="8" t="s">
        <v>160</v>
      </c>
      <c r="AF32" s="8" t="s">
        <v>161</v>
      </c>
      <c r="AG32" s="16">
        <f>'[1]BD 0070 and 1065'!S14</f>
        <v>0.24008204855526227</v>
      </c>
      <c r="AH32" s="8" t="s">
        <v>160</v>
      </c>
      <c r="AI32" s="8" t="s">
        <v>70</v>
      </c>
      <c r="AJ32" s="8">
        <v>4</v>
      </c>
      <c r="AK32" s="8">
        <v>12</v>
      </c>
      <c r="AL32" s="8">
        <v>20</v>
      </c>
      <c r="AM32" s="8">
        <v>16</v>
      </c>
      <c r="AN32" s="8">
        <v>31</v>
      </c>
      <c r="AO32" s="8">
        <v>4</v>
      </c>
      <c r="AP32" s="8">
        <v>15</v>
      </c>
      <c r="AQ32" s="8">
        <v>1.3</v>
      </c>
      <c r="AR32" s="8">
        <v>0.49</v>
      </c>
      <c r="AS32" s="8">
        <v>38.4</v>
      </c>
      <c r="AT32" s="8">
        <v>61.6</v>
      </c>
      <c r="AU32" s="8">
        <v>16</v>
      </c>
      <c r="AV32" s="8">
        <v>2.4</v>
      </c>
      <c r="AW32" s="8">
        <v>1</v>
      </c>
      <c r="AX32" s="8">
        <v>1.5</v>
      </c>
      <c r="AY32" s="8">
        <v>0.5</v>
      </c>
      <c r="AZ32" s="8">
        <v>5.4</v>
      </c>
      <c r="BA32" s="8">
        <v>26.6</v>
      </c>
      <c r="BB32" s="19">
        <f>EUNOMO4_00061020_20221129_res[[#This Row],[Column19]]*0.01*EUNOMO4_00061020_20221129_res[[#This Row],[Column39]]*1000</f>
        <v>36.012307283289338</v>
      </c>
      <c r="BC32"/>
    </row>
    <row r="33" spans="1:55" x14ac:dyDescent="0.35">
      <c r="A33" s="8" t="s">
        <v>131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Q33" s="9"/>
      <c r="R33" s="8" t="s">
        <v>162</v>
      </c>
      <c r="S33" s="8" t="s">
        <v>69</v>
      </c>
      <c r="T33" s="8">
        <v>9</v>
      </c>
      <c r="U33" s="8">
        <v>3</v>
      </c>
      <c r="V33" s="8">
        <v>4</v>
      </c>
      <c r="W33" s="8">
        <v>12</v>
      </c>
      <c r="X33" s="8">
        <v>14</v>
      </c>
      <c r="Y33" s="8">
        <v>31</v>
      </c>
      <c r="Z33" s="8">
        <v>26</v>
      </c>
      <c r="AA33" s="8">
        <v>10</v>
      </c>
      <c r="AB33" s="8">
        <v>6</v>
      </c>
      <c r="AC33" s="8">
        <v>3</v>
      </c>
      <c r="AD33" s="8">
        <v>10</v>
      </c>
      <c r="AE33" s="8" t="s">
        <v>163</v>
      </c>
      <c r="AF33" s="8" t="s">
        <v>89</v>
      </c>
      <c r="AG33" s="16">
        <f>'[1]BD 0070 and 1065'!S13</f>
        <v>0.7589526278257358</v>
      </c>
      <c r="AH33" s="8" t="s">
        <v>164</v>
      </c>
      <c r="AI33" s="8" t="s">
        <v>125</v>
      </c>
      <c r="AJ33" s="8">
        <v>4.0999999999999996</v>
      </c>
      <c r="AK33" s="8">
        <v>7</v>
      </c>
      <c r="AL33" s="8">
        <v>8</v>
      </c>
      <c r="AM33" s="8">
        <v>6</v>
      </c>
      <c r="AN33" s="8">
        <v>11</v>
      </c>
      <c r="AO33" s="8">
        <v>3</v>
      </c>
      <c r="AP33" s="8">
        <v>8.6999999999999993</v>
      </c>
      <c r="AQ33" s="8">
        <v>0.66</v>
      </c>
      <c r="AR33" s="8">
        <v>0.37</v>
      </c>
      <c r="AS33" s="8">
        <v>55.3</v>
      </c>
      <c r="AT33" s="8">
        <v>44.7</v>
      </c>
      <c r="AU33" s="8">
        <v>11.2</v>
      </c>
      <c r="AV33" s="8">
        <v>0.6</v>
      </c>
      <c r="AW33" s="8">
        <v>0.7</v>
      </c>
      <c r="AX33" s="8">
        <v>0.4</v>
      </c>
      <c r="AY33" s="8">
        <v>0.4</v>
      </c>
      <c r="AZ33" s="8">
        <v>1.9</v>
      </c>
      <c r="BA33" s="8">
        <v>27.6</v>
      </c>
      <c r="BB33" s="19">
        <f>EUNOMO4_00061020_20221129_res[[#This Row],[Column19]]*0.01*EUNOMO4_00061020_20221129_res[[#This Row],[Column39]]*1000</f>
        <v>66.028878620839009</v>
      </c>
      <c r="BC33"/>
    </row>
    <row r="34" spans="1:55" s="14" customFormat="1" x14ac:dyDescent="0.35">
      <c r="A34" s="11" t="s">
        <v>165</v>
      </c>
      <c r="B34" s="11" t="str">
        <f>'[1]1065 soil profile'!B24</f>
        <v>T3-C-1 kalkfattig leside</v>
      </c>
      <c r="C34" s="11" t="str">
        <f>'[1]1065 soil profile'!C24</f>
        <v>Torv og myrjord</v>
      </c>
      <c r="D34" s="12">
        <f>'[1]1065 soil profile'!D24</f>
        <v>8.75</v>
      </c>
      <c r="E34" s="12">
        <f>'[1]1065 soil profile'!E24</f>
        <v>0</v>
      </c>
      <c r="F34" s="12"/>
      <c r="G34" s="12"/>
      <c r="H34" s="12">
        <f>'[1]1065 soil profile'!H24</f>
        <v>1</v>
      </c>
      <c r="I34" s="12"/>
      <c r="J34" s="12">
        <f>'[1]1065 soil profile'!J24</f>
        <v>3.75</v>
      </c>
      <c r="K34" s="12"/>
      <c r="L34" s="12"/>
      <c r="M34" s="12"/>
      <c r="N34" s="12">
        <f>'[1]1065 soil profile'!N24</f>
        <v>23.40625</v>
      </c>
      <c r="O34" s="12">
        <f>'[1]1065 soil profile'!O24</f>
        <v>0</v>
      </c>
      <c r="P34" s="11">
        <f>'[1]1065 soil profile'!P24</f>
        <v>2</v>
      </c>
      <c r="Q34" s="11"/>
      <c r="R34" s="11" t="s">
        <v>166</v>
      </c>
      <c r="S34" s="11" t="s">
        <v>63</v>
      </c>
      <c r="T34" s="11">
        <v>14</v>
      </c>
      <c r="U34" s="11">
        <v>1</v>
      </c>
      <c r="V34" s="11">
        <v>6</v>
      </c>
      <c r="W34" s="11"/>
      <c r="X34" s="11"/>
      <c r="Y34" s="11"/>
      <c r="Z34" s="11"/>
      <c r="AA34" s="11"/>
      <c r="AB34" s="11"/>
      <c r="AC34" s="11"/>
      <c r="AD34" s="11"/>
      <c r="AE34" s="11" t="s">
        <v>167</v>
      </c>
      <c r="AF34" s="11" t="s">
        <v>168</v>
      </c>
      <c r="AG34" s="13">
        <f>'[1]BD 0070 and 1065'!S7</f>
        <v>7.2727442795272476E-2</v>
      </c>
      <c r="AH34" s="11" t="s">
        <v>167</v>
      </c>
      <c r="AI34" s="11" t="s">
        <v>95</v>
      </c>
      <c r="AJ34" s="11">
        <v>3.3</v>
      </c>
      <c r="AK34" s="11">
        <v>1</v>
      </c>
      <c r="AL34" s="11">
        <v>5</v>
      </c>
      <c r="AM34" s="11">
        <v>10</v>
      </c>
      <c r="AN34" s="11">
        <v>21</v>
      </c>
      <c r="AO34" s="11">
        <v>2</v>
      </c>
      <c r="AP34" s="11">
        <v>31</v>
      </c>
      <c r="AQ34" s="11">
        <v>2.6</v>
      </c>
      <c r="AR34" s="11">
        <v>0.41</v>
      </c>
      <c r="AS34" s="11">
        <v>15.8</v>
      </c>
      <c r="AT34" s="11">
        <v>84.2</v>
      </c>
      <c r="AU34" s="11">
        <v>22</v>
      </c>
      <c r="AV34" s="11">
        <v>8.5</v>
      </c>
      <c r="AW34" s="11">
        <v>0.8</v>
      </c>
      <c r="AX34" s="11">
        <v>4.4000000000000004</v>
      </c>
      <c r="AY34" s="11">
        <v>0.5</v>
      </c>
      <c r="AZ34" s="11">
        <v>14.2</v>
      </c>
      <c r="BA34" s="11">
        <v>16.899999999999999</v>
      </c>
      <c r="BB34" s="18">
        <f>EUNOMO4_00061020_20221129_res[[#This Row],[Column19]]*0.01*EUNOMO4_00061020_20221129_res[[#This Row],[Column39]]*1000</f>
        <v>22.545507266534468</v>
      </c>
    </row>
    <row r="35" spans="1:55" s="14" customFormat="1" x14ac:dyDescent="0.35">
      <c r="A35" s="11" t="s">
        <v>165</v>
      </c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1"/>
      <c r="Q35" s="12"/>
      <c r="R35" s="11" t="s">
        <v>169</v>
      </c>
      <c r="S35" s="11" t="s">
        <v>69</v>
      </c>
      <c r="T35" s="11">
        <v>6</v>
      </c>
      <c r="U35" s="11">
        <v>2</v>
      </c>
      <c r="V35" s="11">
        <v>3</v>
      </c>
      <c r="W35" s="11">
        <v>18</v>
      </c>
      <c r="X35" s="11">
        <v>7</v>
      </c>
      <c r="Y35" s="11">
        <v>15</v>
      </c>
      <c r="Z35" s="11">
        <v>27</v>
      </c>
      <c r="AA35" s="11">
        <v>24</v>
      </c>
      <c r="AB35" s="11">
        <v>15</v>
      </c>
      <c r="AC35" s="11">
        <v>6</v>
      </c>
      <c r="AD35" s="11">
        <v>6</v>
      </c>
      <c r="AE35" s="11" t="s">
        <v>170</v>
      </c>
      <c r="AF35" s="11" t="s">
        <v>171</v>
      </c>
      <c r="AG35" s="13">
        <f>'[1]BD 0070 and 1065'!S6</f>
        <v>0.56888342858767071</v>
      </c>
      <c r="AH35" s="11" t="s">
        <v>172</v>
      </c>
      <c r="AI35" s="11" t="s">
        <v>120</v>
      </c>
      <c r="AJ35" s="11">
        <v>3.5</v>
      </c>
      <c r="AK35" s="11">
        <v>3</v>
      </c>
      <c r="AL35" s="11">
        <v>9</v>
      </c>
      <c r="AM35" s="11">
        <v>9</v>
      </c>
      <c r="AN35" s="11">
        <v>19</v>
      </c>
      <c r="AO35" s="11">
        <v>2</v>
      </c>
      <c r="AP35" s="11">
        <v>5.5</v>
      </c>
      <c r="AQ35" s="11">
        <v>0.44</v>
      </c>
      <c r="AR35" s="11">
        <v>0.25</v>
      </c>
      <c r="AS35" s="11">
        <v>57</v>
      </c>
      <c r="AT35" s="11">
        <v>43</v>
      </c>
      <c r="AU35" s="11">
        <v>10.9</v>
      </c>
      <c r="AV35" s="11">
        <v>0.8</v>
      </c>
      <c r="AW35" s="11">
        <v>0.7</v>
      </c>
      <c r="AX35" s="11">
        <v>0.7</v>
      </c>
      <c r="AY35" s="11">
        <v>0.4</v>
      </c>
      <c r="AZ35" s="11">
        <v>2.5</v>
      </c>
      <c r="BA35" s="11">
        <v>19.600000000000001</v>
      </c>
      <c r="BB35" s="18">
        <f>EUNOMO4_00061020_20221129_res[[#This Row],[Column19]]*0.01*EUNOMO4_00061020_20221129_res[[#This Row],[Column39]]*1000</f>
        <v>31.288588572321892</v>
      </c>
    </row>
    <row r="36" spans="1:55" x14ac:dyDescent="0.35">
      <c r="A36" s="8" t="s">
        <v>165</v>
      </c>
      <c r="B36" s="8" t="str">
        <f>'[1]1065 soil profile'!B25</f>
        <v>T3-C-2 Kalkfattig fjellynghei</v>
      </c>
      <c r="C36" s="8" t="str">
        <f>'[1]1065 soil profile'!C25</f>
        <v>Brunjord; uklar</v>
      </c>
      <c r="D36" s="9">
        <f>'[1]1065 soil profile'!D25</f>
        <v>4.0865633483405102</v>
      </c>
      <c r="E36" s="9">
        <f>'[1]1065 soil profile'!E25</f>
        <v>4.0865633483405102</v>
      </c>
      <c r="F36" s="9"/>
      <c r="G36" s="9"/>
      <c r="H36" s="9"/>
      <c r="I36" s="9"/>
      <c r="J36" s="9">
        <f>'[1]1065 soil profile'!J25</f>
        <v>1</v>
      </c>
      <c r="K36" s="9"/>
      <c r="L36" s="9"/>
      <c r="M36" s="9"/>
      <c r="N36" s="9">
        <f>'[1]1065 soil profile'!N25</f>
        <v>15.012499999999999</v>
      </c>
      <c r="O36" s="9">
        <f>'[1]1065 soil profile'!O25</f>
        <v>4.6888331437576225</v>
      </c>
      <c r="P36" s="8">
        <f>'[1]1065 soil profile'!P25</f>
        <v>5</v>
      </c>
      <c r="R36" s="8" t="s">
        <v>173</v>
      </c>
      <c r="S36" s="8" t="s">
        <v>63</v>
      </c>
      <c r="T36" s="8">
        <v>14</v>
      </c>
      <c r="U36" s="8">
        <v>1</v>
      </c>
      <c r="V36" s="8">
        <v>6</v>
      </c>
      <c r="AE36" s="8" t="s">
        <v>174</v>
      </c>
      <c r="AF36" s="8" t="s">
        <v>175</v>
      </c>
      <c r="AG36" s="16" t="s">
        <v>135</v>
      </c>
      <c r="AH36" s="8" t="s">
        <v>174</v>
      </c>
      <c r="AI36" s="8" t="s">
        <v>95</v>
      </c>
      <c r="AJ36" s="8">
        <v>3.4</v>
      </c>
      <c r="AK36" s="8">
        <v>3</v>
      </c>
      <c r="AL36" s="8">
        <v>9</v>
      </c>
      <c r="AM36" s="8">
        <v>17</v>
      </c>
      <c r="AN36" s="8">
        <v>35</v>
      </c>
      <c r="AO36" s="8">
        <v>3</v>
      </c>
      <c r="AP36" s="8">
        <v>23</v>
      </c>
      <c r="AQ36" s="8">
        <v>2.1</v>
      </c>
      <c r="AR36" s="8">
        <v>0.47</v>
      </c>
      <c r="AS36" s="8">
        <v>22.1</v>
      </c>
      <c r="AT36" s="8">
        <v>77.900000000000006</v>
      </c>
      <c r="AU36" s="8">
        <v>21.5</v>
      </c>
      <c r="AV36" s="8">
        <v>7.9</v>
      </c>
      <c r="AW36" s="8">
        <v>0.5</v>
      </c>
      <c r="AX36" s="8">
        <v>3.1</v>
      </c>
      <c r="AY36" s="8">
        <v>0.3</v>
      </c>
      <c r="AZ36" s="8">
        <v>11.9</v>
      </c>
      <c r="BA36" s="8">
        <v>12.3</v>
      </c>
      <c r="BB36" s="19"/>
      <c r="BC36"/>
    </row>
    <row r="37" spans="1:55" x14ac:dyDescent="0.35">
      <c r="A37" s="8" t="s">
        <v>165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Q37" s="9"/>
      <c r="R37" s="8" t="s">
        <v>176</v>
      </c>
      <c r="S37" s="8" t="s">
        <v>69</v>
      </c>
      <c r="T37" s="8">
        <v>6</v>
      </c>
      <c r="U37" s="8">
        <v>2</v>
      </c>
      <c r="V37" s="8">
        <v>4</v>
      </c>
      <c r="W37" s="8">
        <v>11</v>
      </c>
      <c r="X37" s="8">
        <v>9</v>
      </c>
      <c r="Y37" s="8">
        <v>15</v>
      </c>
      <c r="Z37" s="8">
        <v>27</v>
      </c>
      <c r="AA37" s="8">
        <v>22</v>
      </c>
      <c r="AB37" s="8">
        <v>16</v>
      </c>
      <c r="AC37" s="8">
        <v>4</v>
      </c>
      <c r="AD37" s="8">
        <v>7</v>
      </c>
      <c r="AE37" s="8" t="s">
        <v>177</v>
      </c>
      <c r="AF37" s="8" t="s">
        <v>178</v>
      </c>
      <c r="AG37" s="16">
        <f>'[1]BD 0070 and 1065'!S8</f>
        <v>0.44767102392888314</v>
      </c>
      <c r="AH37" s="8" t="s">
        <v>179</v>
      </c>
      <c r="AI37" s="8" t="s">
        <v>130</v>
      </c>
      <c r="AK37" s="8">
        <v>2</v>
      </c>
      <c r="AL37" s="8">
        <v>6</v>
      </c>
      <c r="AM37" s="8">
        <v>8</v>
      </c>
      <c r="AN37" s="8">
        <v>26</v>
      </c>
      <c r="AO37" s="8">
        <v>2</v>
      </c>
      <c r="AP37" s="8">
        <v>8.3000000000000007</v>
      </c>
      <c r="AQ37" s="8">
        <v>0.54</v>
      </c>
      <c r="AR37" s="8">
        <v>0.3</v>
      </c>
      <c r="AS37" s="8">
        <v>55.9</v>
      </c>
      <c r="AT37" s="8">
        <v>44.1</v>
      </c>
      <c r="AU37" s="8">
        <v>13.4</v>
      </c>
      <c r="AV37" s="8">
        <v>1.5</v>
      </c>
      <c r="AW37" s="8">
        <v>0.6</v>
      </c>
      <c r="AX37" s="8">
        <v>0.7</v>
      </c>
      <c r="AY37" s="8">
        <v>0.4</v>
      </c>
      <c r="AZ37" s="8">
        <v>3.3</v>
      </c>
      <c r="BA37" s="8">
        <v>22.5</v>
      </c>
      <c r="BB37" s="19">
        <f>EUNOMO4_00061020_20221129_res[[#This Row],[Column19]]*0.01*EUNOMO4_00061020_20221129_res[[#This Row],[Column39]]*1000</f>
        <v>37.156694986097307</v>
      </c>
      <c r="BC37"/>
    </row>
    <row r="38" spans="1:55" s="14" customFormat="1" x14ac:dyDescent="0.35">
      <c r="A38" s="11" t="s">
        <v>165</v>
      </c>
      <c r="B38" s="11" t="str">
        <f>'[1]1065 soil profile'!B27</f>
        <v>V1-C-1 Svært og temmelig kalkfattige myrflater</v>
      </c>
      <c r="C38" s="11" t="str">
        <f>'[1]1065 soil profile'!C27</f>
        <v>Torv og myrjord</v>
      </c>
      <c r="D38" s="12" t="str">
        <f>'[1]1065 soil profile'!D27</f>
        <v>1,5H1;1H2;1H3;2H4;1H5;11H10</v>
      </c>
      <c r="E38" s="12">
        <f>'[1]1065 soil profile'!E27</f>
        <v>0</v>
      </c>
      <c r="F38" s="12"/>
      <c r="G38" s="12"/>
      <c r="H38" s="12"/>
      <c r="I38" s="12"/>
      <c r="J38" s="12"/>
      <c r="K38" s="12"/>
      <c r="L38" s="12"/>
      <c r="M38" s="12"/>
      <c r="N38" s="12">
        <f>'[1]1065 soil profile'!N27</f>
        <v>19.083333333333332</v>
      </c>
      <c r="O38" s="12">
        <f>'[1]1065 soil profile'!O27</f>
        <v>5.7640227561429151</v>
      </c>
      <c r="P38" s="11">
        <f>'[1]1065 soil profile'!P27</f>
        <v>3</v>
      </c>
      <c r="Q38" s="11" t="str">
        <f>'[1]1065 soil profile'!D27</f>
        <v>1,5H1;1H2;1H3;2H4;1H5;11H10</v>
      </c>
      <c r="R38" s="11" t="s">
        <v>180</v>
      </c>
      <c r="S38" s="11"/>
      <c r="T38" s="11">
        <v>14</v>
      </c>
      <c r="U38" s="11">
        <v>1</v>
      </c>
      <c r="V38" s="11">
        <v>6</v>
      </c>
      <c r="W38" s="11"/>
      <c r="X38" s="11"/>
      <c r="Y38" s="11"/>
      <c r="Z38" s="11"/>
      <c r="AA38" s="11"/>
      <c r="AB38" s="11"/>
      <c r="AC38" s="11"/>
      <c r="AD38" s="11"/>
      <c r="AE38" s="11" t="s">
        <v>181</v>
      </c>
      <c r="AF38" s="11" t="s">
        <v>175</v>
      </c>
      <c r="AG38" s="13">
        <f>'[1]BD 0070 and 1065'!S18</f>
        <v>0.17029999999999998</v>
      </c>
      <c r="AH38" s="11" t="s">
        <v>181</v>
      </c>
      <c r="AI38" s="11" t="s">
        <v>98</v>
      </c>
      <c r="AJ38" s="11">
        <v>3.7</v>
      </c>
      <c r="AK38" s="11">
        <v>1</v>
      </c>
      <c r="AL38" s="11">
        <v>19</v>
      </c>
      <c r="AM38" s="11">
        <v>5</v>
      </c>
      <c r="AN38" s="11">
        <v>10</v>
      </c>
      <c r="AO38" s="11">
        <v>4</v>
      </c>
      <c r="AP38" s="11">
        <v>32</v>
      </c>
      <c r="AQ38" s="11">
        <v>2.6</v>
      </c>
      <c r="AR38" s="11">
        <v>0.46</v>
      </c>
      <c r="AS38" s="11">
        <v>17.7</v>
      </c>
      <c r="AT38" s="11">
        <v>82.3</v>
      </c>
      <c r="AU38" s="11">
        <v>20.2</v>
      </c>
      <c r="AV38" s="11">
        <v>1.6</v>
      </c>
      <c r="AW38" s="11">
        <v>0.8</v>
      </c>
      <c r="AX38" s="11">
        <v>1.7</v>
      </c>
      <c r="AY38" s="11">
        <v>0.4</v>
      </c>
      <c r="AZ38" s="11">
        <v>4.5999999999999996</v>
      </c>
      <c r="BA38" s="11">
        <v>30.8</v>
      </c>
      <c r="BB38" s="18">
        <f>EUNOMO4_00061020_20221129_res[[#This Row],[Column19]]*0.01*EUNOMO4_00061020_20221129_res[[#This Row],[Column39]]*1000</f>
        <v>54.495999999999995</v>
      </c>
    </row>
    <row r="39" spans="1:55" x14ac:dyDescent="0.35">
      <c r="M39" s="9"/>
      <c r="BC39"/>
    </row>
    <row r="40" spans="1:55" x14ac:dyDescent="0.35">
      <c r="M40" s="9"/>
      <c r="BC40"/>
    </row>
    <row r="41" spans="1:55" x14ac:dyDescent="0.35">
      <c r="M41" s="9"/>
      <c r="BC41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w F A A B Q S w M E F A A C A A g A a I W H V f 0 H R y S j A A A A 9 g A A A B I A H A B D b 2 5 m a W c v U G F j a 2 F n Z S 5 4 b W w g o h g A K K A U A A A A A A A A A A A A A A A A A A A A A A A A A A A A h Y + x D o I w F E V / h X S n L X U x 5 F E G V 1 E T E + N a S 4 V G e B g o l n 9 z 8 J P 8 B T G K u j n e c 8 9 w 7 / 1 6 g 3 S o q + B i 2 s 4 2 m J C I c h I Y 1 E 1 u s U h I 7 4 7 h n K Q S N k q f V G G C U c Y u H r o 8 I a V z 5 5 g x 7 z 3 1 M 9 q 0 B R O c R 2 y f L b e 6 N L U i H 9 n + l 0 O L n V O o D Z G w e 4 2 R g k Z c U M H H T c A m C J n F r y D G 7 t n + Q F j 0 l e t b I / E Q r t b A p g j s / U E + A F B L A w Q U A A I A C A B o h Y d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I W H V X u U f s Y n A g A A S Q U A A B M A H A B G b 3 J t d W x h c y 9 T Z W N 0 a W 9 u M S 5 t I K I Y A C i g F A A A A A A A A A A A A A A A A A A A A A A A A A A A A H 1 T 0 W 7 a M B R 9 R + I f r P S F S i E K l K J t K A 8 s t N B 2 C d 0 C m 7 R m q j x y C 1 4 c G 9 l O V I T 6 u E / Z P / D O j 8 1 p k L r W Y X l J c s 7 N P f c e n 0 h Y K M I Z i q p 7 Z 9 B s N B t y h Q U k 6 M S 6 m I f T Y N p r u 6 7 b 7 7 h d 9 7 7 r d r u d T v f 9 v Q B p I Q 9 R U M 0 G 0 l f E c 7 E A j f i y c E Z 8 k W f A V O u S U H B 8 z p R + k S 3 L / x D P J Q g Z r z B j 2 J G E F s A Y J w x Y P G U w E q Q A 1 E b h V T i M R y B T x d f x M J y 2 f 3 G R o F I 6 / u 9 A j n p U 1 q l 9 N w J K M q J A e N b A s p H P a Z 4 x 6 Z 3 1 b X T B F j w h b O n 1 z 1 2 3 Y 6 P P O V c Q q Q 0 F 7 + X R C T m D H 6 d 2 t d m J d S t 4 p r k E T Q A n e v x y 8 R n + q Q s P z A F v V S b Y 6 O 6 A D y m N F p h i I T 0 l 8 n 9 b + t q B p e 4 4 2 6 z h p d 1 M Y C Y f u M i q k U t S t m r 0 7 e 3 W 2 v 8 W U m F K 9 Y J X T P V 7 T l n 9 Z K O t d a 2 n Y J g y o S m l Q a T g U T 0 z N z z L c m 1 2 n m V g s i E u m A E O E 2 2 s B A O / 5 V I 9 K 7 w R L 3 G p Z z U + G O / / i E Q e k f 4 o 8 v Q Y N 9 n v N g k g X o B A K 1 y A M i q + j a P g X Q / N Z w F K u Y 4 K Y d g s + g J L I p U A o U 9 f J l j x m t n F f l c c c y d K y Y M 6 R n 6 F V N t R z 1 3 r i b B Q p t w n I C K l u H L 3 D T e m + 1 0 C C q 9 N q T I a B a T m h g G n p u 0 l e E x k P T G P t T 2 s S d R N L R o s a 2 E f 1 / e Y h N M z Q 8 / P z S z w u m j W 9 o w q 9 H X t p R n W w M z 1 d x M K u H n o r 3 s 9 n T Y b h N X + w 4 O / U E s B A i 0 A F A A C A A g A a I W H V f 0 H R y S j A A A A 9 g A A A B I A A A A A A A A A A A A A A A A A A A A A A E N v b m Z p Z y 9 Q Y W N r Y W d l L n h t b F B L A Q I t A B Q A A g A I A G i F h 1 U P y u m r p A A A A O k A A A A T A A A A A A A A A A A A A A A A A O 8 A A A B b Q 2 9 u d G V u d F 9 U e X B l c 1 0 u e G 1 s U E s B A i 0 A F A A C A A g A a I W H V X u U f s Y n A g A A S Q U A A B M A A A A A A A A A A A A A A A A A 4 A E A A E Z v c m 1 1 b G F z L 1 N l Y 3 R p b 2 4 x L m 1 Q S w U G A A A A A A M A A w D C A A A A V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1 S I A A A A A A A C z I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V T k 9 N T z Q t M D A w N j E w M j B f M j A y M j E x M j l f c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R V V O T 0 1 P N F 8 w M D A 2 M T A y M F 8 y M D I y M T E y O V 9 y Z X M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v D h X J z d G F s b C Z x d W 9 0 O y w m c X V v d D t K b 3 V y b m F s b n I m c X V v d D s s J n F 1 b 3 Q 7 S 2 9 t b X V u Z W 5 1 b W 1 l c i Z x d W 9 0 O y w m c X V v d D t O Y X Z u J n F 1 b 3 Q 7 L C Z x d W 9 0 O 0 F k c m V z c 2 U m c X V v d D s s J n F 1 b 3 Q 7 U G 9 z d G 5 y J n F 1 b 3 Q 7 L C Z x d W 9 0 O 1 B v c 3 R z d G V k J n F 1 b 3 Q 7 L C Z x d W 9 0 O 0 f D p X J k c 2 5 1 b W 1 l c i Z x d W 9 0 O y w m c X V v d D t C c n V r c 2 5 1 b W 1 l c i Z x d W 9 0 O y w m c X V v d D t I w 7 h 5 Z G U g b 3 Z l c i B o Y X Z l d C Z x d W 9 0 O y w m c X V v d D t X R 1 N N O D Q g V V R N I G t v b 3 J k a W 5 h d C Z x d W 9 0 O y w m c X V v d D t S Z W d p c 3 R y Z X J p b m d z Z G F 0 b y Z x d W 9 0 O y w m c X V v d D t Q c s O 4 d m V u d W 1 t Z X I m c X V v d D s s J n F 1 b 3 Q 7 U 2 t p Z n R l b n V t b W V y J n F 1 b 3 Q 7 L C Z x d W 9 0 O 1 Z l a 3 N 0 b n V t b W V y J n F 1 b 3 Q 7 L C Z x d W 9 0 O 0 p v c m R h c n Q m c X V v d D s s J n F 1 b 3 Q 7 T G V p c m t s Y X N z Z S Z x d W 9 0 O y w m c X V v d D t H b M O 4 Z G V 0 Y X A m c X V v d D s s J n F 1 b 3 Q 7 V m 9 s d W 1 2 Z W t 0 J n F 1 b 3 Q 7 L C Z x d W 9 0 O 0 1 v b G Q m c X V v d D s s J n F 1 b 3 Q 7 T W 9 s Z G t s Y X N z Z S Z x d W 9 0 O y w m c X V v d D t w S C Z x d W 9 0 O y w m c X V v d D t Q L U F s J n F 1 b 3 Q 7 L C Z x d W 9 0 O 0 s t Q W w m c X V v d D s s J n F 1 b 3 Q 7 T W c t Q W w m c X V v d D s s J n F 1 b 3 Q 7 Q 2 E t Q W w m c X V v d D s s J n F 1 b 3 Q 7 S 0 h O T z M m c X V v d D s s J n F 1 b 3 Q 7 Q 3 U m c X V v d D s s J n F 1 b 3 Q 7 Q m 9 y J n F 1 b 3 Q 7 L C Z x d W 9 0 O 0 5 h L U F s J n F 1 b 3 Q 7 L C Z x d W 9 0 O 1 M t Q W w m c X V v d D s s J n F 1 b 3 Q 7 R m U m c X V v d D s s J n F 1 b 3 Q 7 T W 4 m c X V v d D s s J n F 1 b 3 Q 7 W m 4 m c X V v d D s s J n F 1 b 3 Q 7 T W 8 m c X V v d D s s J n F 1 b 3 Q 7 U 2 U m c X V v d D t d I i A v P j x F b n R y e S B U e X B l P S J G a W x s Q 2 9 s d W 1 u V H l w Z X M i I F Z h b H V l P S J z Q X d Z R 0 J n W U R C Z 1 l H Q m d Z R E J n W U d B d 0 1 H Q m d Z R E J n T U R B d 0 1 H Q m d Z R E J n W U d C Z 1 l H I i A v P j x F b n R y e S B U e X B l P S J G a W x s T G F z d F V w Z G F 0 Z W Q i I F Z h b H V l P S J k M j A y M i 0 x M S 0 z M F Q w N j o x M D o 1 N S 4 5 M j M w M T M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z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V T k 9 N T z Q t M D A w N j E w M j B f M j A y M j E x M j l f c m V z L 0 F 1 d G 9 S Z W 1 v d m V k Q 2 9 s d W 1 u c z E u e 8 O F c n N 0 Y W x s L D B 9 J n F 1 b 3 Q 7 L C Z x d W 9 0 O 1 N l Y 3 R p b 2 4 x L 0 V V T k 9 N T z Q t M D A w N j E w M j B f M j A y M j E x M j l f c m V z L 0 F 1 d G 9 S Z W 1 v d m V k Q 2 9 s d W 1 u c z E u e 0 p v d X J u Y W x u c i w x f S Z x d W 9 0 O y w m c X V v d D t T Z W N 0 a W 9 u M S 9 F V U 5 P T U 8 0 L T A w M D Y x M D I w X z I w M j I x M T I 5 X 3 J l c y 9 B d X R v U m V t b 3 Z l Z E N v b H V t b n M x L n t L b 2 1 t d W 5 l b n V t b W V y L D J 9 J n F 1 b 3 Q 7 L C Z x d W 9 0 O 1 N l Y 3 R p b 2 4 x L 0 V V T k 9 N T z Q t M D A w N j E w M j B f M j A y M j E x M j l f c m V z L 0 F 1 d G 9 S Z W 1 v d m V k Q 2 9 s d W 1 u c z E u e 0 5 h d m 4 s M 3 0 m c X V v d D s s J n F 1 b 3 Q 7 U 2 V j d G l v b j E v R V V O T 0 1 P N C 0 w M D A 2 M T A y M F 8 y M D I y M T E y O V 9 y Z X M v Q X V 0 b 1 J l b W 9 2 Z W R D b 2 x 1 b W 5 z M S 5 7 Q W R y Z X N z Z S w 0 f S Z x d W 9 0 O y w m c X V v d D t T Z W N 0 a W 9 u M S 9 F V U 5 P T U 8 0 L T A w M D Y x M D I w X z I w M j I x M T I 5 X 3 J l c y 9 B d X R v U m V t b 3 Z l Z E N v b H V t b n M x L n t Q b 3 N 0 b n I s N X 0 m c X V v d D s s J n F 1 b 3 Q 7 U 2 V j d G l v b j E v R V V O T 0 1 P N C 0 w M D A 2 M T A y M F 8 y M D I y M T E y O V 9 y Z X M v Q X V 0 b 1 J l b W 9 2 Z W R D b 2 x 1 b W 5 z M S 5 7 U G 9 z d H N 0 Z W Q s N n 0 m c X V v d D s s J n F 1 b 3 Q 7 U 2 V j d G l v b j E v R V V O T 0 1 P N C 0 w M D A 2 M T A y M F 8 y M D I y M T E y O V 9 y Z X M v Q X V 0 b 1 J l b W 9 2 Z W R D b 2 x 1 b W 5 z M S 5 7 R 8 O l c m R z b n V t b W V y L D d 9 J n F 1 b 3 Q 7 L C Z x d W 9 0 O 1 N l Y 3 R p b 2 4 x L 0 V V T k 9 N T z Q t M D A w N j E w M j B f M j A y M j E x M j l f c m V z L 0 F 1 d G 9 S Z W 1 v d m V k Q 2 9 s d W 1 u c z E u e 0 J y d W t z b n V t b W V y L D h 9 J n F 1 b 3 Q 7 L C Z x d W 9 0 O 1 N l Y 3 R p b 2 4 x L 0 V V T k 9 N T z Q t M D A w N j E w M j B f M j A y M j E x M j l f c m V z L 0 F 1 d G 9 S Z W 1 v d m V k Q 2 9 s d W 1 u c z E u e 0 j D u H l k Z S B v d m V y I G h h d m V 0 L D l 9 J n F 1 b 3 Q 7 L C Z x d W 9 0 O 1 N l Y 3 R p b 2 4 x L 0 V V T k 9 N T z Q t M D A w N j E w M j B f M j A y M j E x M j l f c m V z L 0 F 1 d G 9 S Z W 1 v d m V k Q 2 9 s d W 1 u c z E u e 1 d H U 0 0 4 N C B V V E 0 g a 2 9 v c m R p b m F 0 L D E w f S Z x d W 9 0 O y w m c X V v d D t T Z W N 0 a W 9 u M S 9 F V U 5 P T U 8 0 L T A w M D Y x M D I w X z I w M j I x M T I 5 X 3 J l c y 9 B d X R v U m V t b 3 Z l Z E N v b H V t b n M x L n t S Z W d p c 3 R y Z X J p b m d z Z G F 0 b y w x M X 0 m c X V v d D s s J n F 1 b 3 Q 7 U 2 V j d G l v b j E v R V V O T 0 1 P N C 0 w M D A 2 M T A y M F 8 y M D I y M T E y O V 9 y Z X M v Q X V 0 b 1 J l b W 9 2 Z W R D b 2 x 1 b W 5 z M S 5 7 U H L D u H Z l b n V t b W V y L D E y f S Z x d W 9 0 O y w m c X V v d D t T Z W N 0 a W 9 u M S 9 F V U 5 P T U 8 0 L T A w M D Y x M D I w X z I w M j I x M T I 5 X 3 J l c y 9 B d X R v U m V t b 3 Z l Z E N v b H V t b n M x L n t T a 2 l m d G V u d W 1 t Z X I s M T N 9 J n F 1 b 3 Q 7 L C Z x d W 9 0 O 1 N l Y 3 R p b 2 4 x L 0 V V T k 9 N T z Q t M D A w N j E w M j B f M j A y M j E x M j l f c m V z L 0 F 1 d G 9 S Z W 1 v d m V k Q 2 9 s d W 1 u c z E u e 1 Z l a 3 N 0 b n V t b W V y L D E 0 f S Z x d W 9 0 O y w m c X V v d D t T Z W N 0 a W 9 u M S 9 F V U 5 P T U 8 0 L T A w M D Y x M D I w X z I w M j I x M T I 5 X 3 J l c y 9 B d X R v U m V t b 3 Z l Z E N v b H V t b n M x L n t K b 3 J k Y X J 0 L D E 1 f S Z x d W 9 0 O y w m c X V v d D t T Z W N 0 a W 9 u M S 9 F V U 5 P T U 8 0 L T A w M D Y x M D I w X z I w M j I x M T I 5 X 3 J l c y 9 B d X R v U m V t b 3 Z l Z E N v b H V t b n M x L n t M Z W l y a 2 x h c 3 N l L D E 2 f S Z x d W 9 0 O y w m c X V v d D t T Z W N 0 a W 9 u M S 9 F V U 5 P T U 8 0 L T A w M D Y x M D I w X z I w M j I x M T I 5 X 3 J l c y 9 B d X R v U m V t b 3 Z l Z E N v b H V t b n M x L n t H b M O 4 Z G V 0 Y X A s M T d 9 J n F 1 b 3 Q 7 L C Z x d W 9 0 O 1 N l Y 3 R p b 2 4 x L 0 V V T k 9 N T z Q t M D A w N j E w M j B f M j A y M j E x M j l f c m V z L 0 F 1 d G 9 S Z W 1 v d m V k Q 2 9 s d W 1 u c z E u e 1 Z v b H V t d m V r d C w x O H 0 m c X V v d D s s J n F 1 b 3 Q 7 U 2 V j d G l v b j E v R V V O T 0 1 P N C 0 w M D A 2 M T A y M F 8 y M D I y M T E y O V 9 y Z X M v Q X V 0 b 1 J l b W 9 2 Z W R D b 2 x 1 b W 5 z M S 5 7 T W 9 s Z C w x O X 0 m c X V v d D s s J n F 1 b 3 Q 7 U 2 V j d G l v b j E v R V V O T 0 1 P N C 0 w M D A 2 M T A y M F 8 y M D I y M T E y O V 9 y Z X M v Q X V 0 b 1 J l b W 9 2 Z W R D b 2 x 1 b W 5 z M S 5 7 T W 9 s Z G t s Y X N z Z S w y M H 0 m c X V v d D s s J n F 1 b 3 Q 7 U 2 V j d G l v b j E v R V V O T 0 1 P N C 0 w M D A 2 M T A y M F 8 y M D I y M T E y O V 9 y Z X M v Q X V 0 b 1 J l b W 9 2 Z W R D b 2 x 1 b W 5 z M S 5 7 c E g s M j F 9 J n F 1 b 3 Q 7 L C Z x d W 9 0 O 1 N l Y 3 R p b 2 4 x L 0 V V T k 9 N T z Q t M D A w N j E w M j B f M j A y M j E x M j l f c m V z L 0 F 1 d G 9 S Z W 1 v d m V k Q 2 9 s d W 1 u c z E u e 1 A t Q W w s M j J 9 J n F 1 b 3 Q 7 L C Z x d W 9 0 O 1 N l Y 3 R p b 2 4 x L 0 V V T k 9 N T z Q t M D A w N j E w M j B f M j A y M j E x M j l f c m V z L 0 F 1 d G 9 S Z W 1 v d m V k Q 2 9 s d W 1 u c z E u e 0 s t Q W w s M j N 9 J n F 1 b 3 Q 7 L C Z x d W 9 0 O 1 N l Y 3 R p b 2 4 x L 0 V V T k 9 N T z Q t M D A w N j E w M j B f M j A y M j E x M j l f c m V z L 0 F 1 d G 9 S Z W 1 v d m V k Q 2 9 s d W 1 u c z E u e 0 1 n L U F s L D I 0 f S Z x d W 9 0 O y w m c X V v d D t T Z W N 0 a W 9 u M S 9 F V U 5 P T U 8 0 L T A w M D Y x M D I w X z I w M j I x M T I 5 X 3 J l c y 9 B d X R v U m V t b 3 Z l Z E N v b H V t b n M x L n t D Y S 1 B b C w y N X 0 m c X V v d D s s J n F 1 b 3 Q 7 U 2 V j d G l v b j E v R V V O T 0 1 P N C 0 w M D A 2 M T A y M F 8 y M D I y M T E y O V 9 y Z X M v Q X V 0 b 1 J l b W 9 2 Z W R D b 2 x 1 b W 5 z M S 5 7 S 0 h O T z M s M j Z 9 J n F 1 b 3 Q 7 L C Z x d W 9 0 O 1 N l Y 3 R p b 2 4 x L 0 V V T k 9 N T z Q t M D A w N j E w M j B f M j A y M j E x M j l f c m V z L 0 F 1 d G 9 S Z W 1 v d m V k Q 2 9 s d W 1 u c z E u e 0 N 1 L D I 3 f S Z x d W 9 0 O y w m c X V v d D t T Z W N 0 a W 9 u M S 9 F V U 5 P T U 8 0 L T A w M D Y x M D I w X z I w M j I x M T I 5 X 3 J l c y 9 B d X R v U m V t b 3 Z l Z E N v b H V t b n M x L n t C b 3 I s M j h 9 J n F 1 b 3 Q 7 L C Z x d W 9 0 O 1 N l Y 3 R p b 2 4 x L 0 V V T k 9 N T z Q t M D A w N j E w M j B f M j A y M j E x M j l f c m V z L 0 F 1 d G 9 S Z W 1 v d m V k Q 2 9 s d W 1 u c z E u e 0 5 h L U F s L D I 5 f S Z x d W 9 0 O y w m c X V v d D t T Z W N 0 a W 9 u M S 9 F V U 5 P T U 8 0 L T A w M D Y x M D I w X z I w M j I x M T I 5 X 3 J l c y 9 B d X R v U m V t b 3 Z l Z E N v b H V t b n M x L n t T L U F s L D M w f S Z x d W 9 0 O y w m c X V v d D t T Z W N 0 a W 9 u M S 9 F V U 5 P T U 8 0 L T A w M D Y x M D I w X z I w M j I x M T I 5 X 3 J l c y 9 B d X R v U m V t b 3 Z l Z E N v b H V t b n M x L n t G Z S w z M X 0 m c X V v d D s s J n F 1 b 3 Q 7 U 2 V j d G l v b j E v R V V O T 0 1 P N C 0 w M D A 2 M T A y M F 8 y M D I y M T E y O V 9 y Z X M v Q X V 0 b 1 J l b W 9 2 Z W R D b 2 x 1 b W 5 z M S 5 7 T W 4 s M z J 9 J n F 1 b 3 Q 7 L C Z x d W 9 0 O 1 N l Y 3 R p b 2 4 x L 0 V V T k 9 N T z Q t M D A w N j E w M j B f M j A y M j E x M j l f c m V z L 0 F 1 d G 9 S Z W 1 v d m V k Q 2 9 s d W 1 u c z E u e 1 p u L D M z f S Z x d W 9 0 O y w m c X V v d D t T Z W N 0 a W 9 u M S 9 F V U 5 P T U 8 0 L T A w M D Y x M D I w X z I w M j I x M T I 5 X 3 J l c y 9 B d X R v U m V t b 3 Z l Z E N v b H V t b n M x L n t N b y w z N H 0 m c X V v d D s s J n F 1 b 3 Q 7 U 2 V j d G l v b j E v R V V O T 0 1 P N C 0 w M D A 2 M T A y M F 8 y M D I y M T E y O V 9 y Z X M v Q X V 0 b 1 J l b W 9 2 Z W R D b 2 x 1 b W 5 z M S 5 7 U 2 U s M z V 9 J n F 1 b 3 Q 7 X S w m c X V v d D t D b 2 x 1 b W 5 D b 3 V u d C Z x d W 9 0 O z o z N i w m c X V v d D t L Z X l D b 2 x 1 b W 5 O Y W 1 l c y Z x d W 9 0 O z p b X S w m c X V v d D t D b 2 x 1 b W 5 J Z G V u d G l 0 a W V z J n F 1 b 3 Q 7 O l s m c X V v d D t T Z W N 0 a W 9 u M S 9 F V U 5 P T U 8 0 L T A w M D Y x M D I w X z I w M j I x M T I 5 X 3 J l c y 9 B d X R v U m V t b 3 Z l Z E N v b H V t b n M x L n v D h X J z d G F s b C w w f S Z x d W 9 0 O y w m c X V v d D t T Z W N 0 a W 9 u M S 9 F V U 5 P T U 8 0 L T A w M D Y x M D I w X z I w M j I x M T I 5 X 3 J l c y 9 B d X R v U m V t b 3 Z l Z E N v b H V t b n M x L n t K b 3 V y b m F s b n I s M X 0 m c X V v d D s s J n F 1 b 3 Q 7 U 2 V j d G l v b j E v R V V O T 0 1 P N C 0 w M D A 2 M T A y M F 8 y M D I y M T E y O V 9 y Z X M v Q X V 0 b 1 J l b W 9 2 Z W R D b 2 x 1 b W 5 z M S 5 7 S 2 9 t b X V u Z W 5 1 b W 1 l c i w y f S Z x d W 9 0 O y w m c X V v d D t T Z W N 0 a W 9 u M S 9 F V U 5 P T U 8 0 L T A w M D Y x M D I w X z I w M j I x M T I 5 X 3 J l c y 9 B d X R v U m V t b 3 Z l Z E N v b H V t b n M x L n t O Y X Z u L D N 9 J n F 1 b 3 Q 7 L C Z x d W 9 0 O 1 N l Y 3 R p b 2 4 x L 0 V V T k 9 N T z Q t M D A w N j E w M j B f M j A y M j E x M j l f c m V z L 0 F 1 d G 9 S Z W 1 v d m V k Q 2 9 s d W 1 u c z E u e 0 F k c m V z c 2 U s N H 0 m c X V v d D s s J n F 1 b 3 Q 7 U 2 V j d G l v b j E v R V V O T 0 1 P N C 0 w M D A 2 M T A y M F 8 y M D I y M T E y O V 9 y Z X M v Q X V 0 b 1 J l b W 9 2 Z W R D b 2 x 1 b W 5 z M S 5 7 U G 9 z d G 5 y L D V 9 J n F 1 b 3 Q 7 L C Z x d W 9 0 O 1 N l Y 3 R p b 2 4 x L 0 V V T k 9 N T z Q t M D A w N j E w M j B f M j A y M j E x M j l f c m V z L 0 F 1 d G 9 S Z W 1 v d m V k Q 2 9 s d W 1 u c z E u e 1 B v c 3 R z d G V k L D Z 9 J n F 1 b 3 Q 7 L C Z x d W 9 0 O 1 N l Y 3 R p b 2 4 x L 0 V V T k 9 N T z Q t M D A w N j E w M j B f M j A y M j E x M j l f c m V z L 0 F 1 d G 9 S Z W 1 v d m V k Q 2 9 s d W 1 u c z E u e 0 f D p X J k c 2 5 1 b W 1 l c i w 3 f S Z x d W 9 0 O y w m c X V v d D t T Z W N 0 a W 9 u M S 9 F V U 5 P T U 8 0 L T A w M D Y x M D I w X z I w M j I x M T I 5 X 3 J l c y 9 B d X R v U m V t b 3 Z l Z E N v b H V t b n M x L n t C c n V r c 2 5 1 b W 1 l c i w 4 f S Z x d W 9 0 O y w m c X V v d D t T Z W N 0 a W 9 u M S 9 F V U 5 P T U 8 0 L T A w M D Y x M D I w X z I w M j I x M T I 5 X 3 J l c y 9 B d X R v U m V t b 3 Z l Z E N v b H V t b n M x L n t I w 7 h 5 Z G U g b 3 Z l c i B o Y X Z l d C w 5 f S Z x d W 9 0 O y w m c X V v d D t T Z W N 0 a W 9 u M S 9 F V U 5 P T U 8 0 L T A w M D Y x M D I w X z I w M j I x M T I 5 X 3 J l c y 9 B d X R v U m V t b 3 Z l Z E N v b H V t b n M x L n t X R 1 N N O D Q g V V R N I G t v b 3 J k a W 5 h d C w x M H 0 m c X V v d D s s J n F 1 b 3 Q 7 U 2 V j d G l v b j E v R V V O T 0 1 P N C 0 w M D A 2 M T A y M F 8 y M D I y M T E y O V 9 y Z X M v Q X V 0 b 1 J l b W 9 2 Z W R D b 2 x 1 b W 5 z M S 5 7 U m V n a X N 0 c m V y a W 5 n c 2 R h d G 8 s M T F 9 J n F 1 b 3 Q 7 L C Z x d W 9 0 O 1 N l Y 3 R p b 2 4 x L 0 V V T k 9 N T z Q t M D A w N j E w M j B f M j A y M j E x M j l f c m V z L 0 F 1 d G 9 S Z W 1 v d m V k Q 2 9 s d W 1 u c z E u e 1 B y w 7 h 2 Z W 5 1 b W 1 l c i w x M n 0 m c X V v d D s s J n F 1 b 3 Q 7 U 2 V j d G l v b j E v R V V O T 0 1 P N C 0 w M D A 2 M T A y M F 8 y M D I y M T E y O V 9 y Z X M v Q X V 0 b 1 J l b W 9 2 Z W R D b 2 x 1 b W 5 z M S 5 7 U 2 t p Z n R l b n V t b W V y L D E z f S Z x d W 9 0 O y w m c X V v d D t T Z W N 0 a W 9 u M S 9 F V U 5 P T U 8 0 L T A w M D Y x M D I w X z I w M j I x M T I 5 X 3 J l c y 9 B d X R v U m V t b 3 Z l Z E N v b H V t b n M x L n t W Z W t z d G 5 1 b W 1 l c i w x N H 0 m c X V v d D s s J n F 1 b 3 Q 7 U 2 V j d G l v b j E v R V V O T 0 1 P N C 0 w M D A 2 M T A y M F 8 y M D I y M T E y O V 9 y Z X M v Q X V 0 b 1 J l b W 9 2 Z W R D b 2 x 1 b W 5 z M S 5 7 S m 9 y Z G F y d C w x N X 0 m c X V v d D s s J n F 1 b 3 Q 7 U 2 V j d G l v b j E v R V V O T 0 1 P N C 0 w M D A 2 M T A y M F 8 y M D I y M T E y O V 9 y Z X M v Q X V 0 b 1 J l b W 9 2 Z W R D b 2 x 1 b W 5 z M S 5 7 T G V p c m t s Y X N z Z S w x N n 0 m c X V v d D s s J n F 1 b 3 Q 7 U 2 V j d G l v b j E v R V V O T 0 1 P N C 0 w M D A 2 M T A y M F 8 y M D I y M T E y O V 9 y Z X M v Q X V 0 b 1 J l b W 9 2 Z W R D b 2 x 1 b W 5 z M S 5 7 R 2 z D u G R l d G F w L D E 3 f S Z x d W 9 0 O y w m c X V v d D t T Z W N 0 a W 9 u M S 9 F V U 5 P T U 8 0 L T A w M D Y x M D I w X z I w M j I x M T I 5 X 3 J l c y 9 B d X R v U m V t b 3 Z l Z E N v b H V t b n M x L n t W b 2 x 1 b X Z l a 3 Q s M T h 9 J n F 1 b 3 Q 7 L C Z x d W 9 0 O 1 N l Y 3 R p b 2 4 x L 0 V V T k 9 N T z Q t M D A w N j E w M j B f M j A y M j E x M j l f c m V z L 0 F 1 d G 9 S Z W 1 v d m V k Q 2 9 s d W 1 u c z E u e 0 1 v b G Q s M T l 9 J n F 1 b 3 Q 7 L C Z x d W 9 0 O 1 N l Y 3 R p b 2 4 x L 0 V V T k 9 N T z Q t M D A w N j E w M j B f M j A y M j E x M j l f c m V z L 0 F 1 d G 9 S Z W 1 v d m V k Q 2 9 s d W 1 u c z E u e 0 1 v b G R r b G F z c 2 U s M j B 9 J n F 1 b 3 Q 7 L C Z x d W 9 0 O 1 N l Y 3 R p b 2 4 x L 0 V V T k 9 N T z Q t M D A w N j E w M j B f M j A y M j E x M j l f c m V z L 0 F 1 d G 9 S Z W 1 v d m V k Q 2 9 s d W 1 u c z E u e 3 B I L D I x f S Z x d W 9 0 O y w m c X V v d D t T Z W N 0 a W 9 u M S 9 F V U 5 P T U 8 0 L T A w M D Y x M D I w X z I w M j I x M T I 5 X 3 J l c y 9 B d X R v U m V t b 3 Z l Z E N v b H V t b n M x L n t Q L U F s L D I y f S Z x d W 9 0 O y w m c X V v d D t T Z W N 0 a W 9 u M S 9 F V U 5 P T U 8 0 L T A w M D Y x M D I w X z I w M j I x M T I 5 X 3 J l c y 9 B d X R v U m V t b 3 Z l Z E N v b H V t b n M x L n t L L U F s L D I z f S Z x d W 9 0 O y w m c X V v d D t T Z W N 0 a W 9 u M S 9 F V U 5 P T U 8 0 L T A w M D Y x M D I w X z I w M j I x M T I 5 X 3 J l c y 9 B d X R v U m V t b 3 Z l Z E N v b H V t b n M x L n t N Z y 1 B b C w y N H 0 m c X V v d D s s J n F 1 b 3 Q 7 U 2 V j d G l v b j E v R V V O T 0 1 P N C 0 w M D A 2 M T A y M F 8 y M D I y M T E y O V 9 y Z X M v Q X V 0 b 1 J l b W 9 2 Z W R D b 2 x 1 b W 5 z M S 5 7 Q 2 E t Q W w s M j V 9 J n F 1 b 3 Q 7 L C Z x d W 9 0 O 1 N l Y 3 R p b 2 4 x L 0 V V T k 9 N T z Q t M D A w N j E w M j B f M j A y M j E x M j l f c m V z L 0 F 1 d G 9 S Z W 1 v d m V k Q 2 9 s d W 1 u c z E u e 0 t I T k 8 z L D I 2 f S Z x d W 9 0 O y w m c X V v d D t T Z W N 0 a W 9 u M S 9 F V U 5 P T U 8 0 L T A w M D Y x M D I w X z I w M j I x M T I 5 X 3 J l c y 9 B d X R v U m V t b 3 Z l Z E N v b H V t b n M x L n t D d S w y N 3 0 m c X V v d D s s J n F 1 b 3 Q 7 U 2 V j d G l v b j E v R V V O T 0 1 P N C 0 w M D A 2 M T A y M F 8 y M D I y M T E y O V 9 y Z X M v Q X V 0 b 1 J l b W 9 2 Z W R D b 2 x 1 b W 5 z M S 5 7 Q m 9 y L D I 4 f S Z x d W 9 0 O y w m c X V v d D t T Z W N 0 a W 9 u M S 9 F V U 5 P T U 8 0 L T A w M D Y x M D I w X z I w M j I x M T I 5 X 3 J l c y 9 B d X R v U m V t b 3 Z l Z E N v b H V t b n M x L n t O Y S 1 B b C w y O X 0 m c X V v d D s s J n F 1 b 3 Q 7 U 2 V j d G l v b j E v R V V O T 0 1 P N C 0 w M D A 2 M T A y M F 8 y M D I y M T E y O V 9 y Z X M v Q X V 0 b 1 J l b W 9 2 Z W R D b 2 x 1 b W 5 z M S 5 7 U y 1 B b C w z M H 0 m c X V v d D s s J n F 1 b 3 Q 7 U 2 V j d G l v b j E v R V V O T 0 1 P N C 0 w M D A 2 M T A y M F 8 y M D I y M T E y O V 9 y Z X M v Q X V 0 b 1 J l b W 9 2 Z W R D b 2 x 1 b W 5 z M S 5 7 R m U s M z F 9 J n F 1 b 3 Q 7 L C Z x d W 9 0 O 1 N l Y 3 R p b 2 4 x L 0 V V T k 9 N T z Q t M D A w N j E w M j B f M j A y M j E x M j l f c m V z L 0 F 1 d G 9 S Z W 1 v d m V k Q 2 9 s d W 1 u c z E u e 0 1 u L D M y f S Z x d W 9 0 O y w m c X V v d D t T Z W N 0 a W 9 u M S 9 F V U 5 P T U 8 0 L T A w M D Y x M D I w X z I w M j I x M T I 5 X 3 J l c y 9 B d X R v U m V t b 3 Z l Z E N v b H V t b n M x L n t a b i w z M 3 0 m c X V v d D s s J n F 1 b 3 Q 7 U 2 V j d G l v b j E v R V V O T 0 1 P N C 0 w M D A 2 M T A y M F 8 y M D I y M T E y O V 9 y Z X M v Q X V 0 b 1 J l b W 9 2 Z W R D b 2 x 1 b W 5 z M S 5 7 T W 8 s M z R 9 J n F 1 b 3 Q 7 L C Z x d W 9 0 O 1 N l Y 3 R p b 2 4 x L 0 V V T k 9 N T z Q t M D A w N j E w M j B f M j A y M j E x M j l f c m V z L 0 F 1 d G 9 S Z W 1 v d m V k Q 2 9 s d W 1 u c z E u e 1 N l L D M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V V O T 0 1 P N C 0 w M D A 2 M T A y M F 8 y M D I y M T E y O V 9 y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V V O T 0 1 P N C 0 w M D A 2 M T A y M F 8 y M D I y M T E y O V 9 y Z X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V V O T 0 1 P N C 0 w M D A 2 M T A y M F 8 y M D I y M T E y O V 9 y Z X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n R p 1 D u A V 2 E O 9 6 E B r a O 3 x S Q A A A A A C A A A A A A A D Z g A A w A A A A B A A A A D d r j j s h z + 3 O F T o k J y m 8 o e m A A A A A A S A A A C g A A A A E A A A A P 3 q I q b + r E x e A O u Y H a + i Q w N Q A A A A 1 w d d d s W 5 E Z 6 X B p H U M b s U 1 d x B J W 4 a p c H X / S C M T R N b S Z z 6 9 D 1 + n + o H 5 F g m c z k T U 4 Q R Z q P 1 L A + B T M d R O w F O z K D U X K X Y h 6 2 I y H F G l G o a u z q h e 4 M U A A A A 7 e c v D G 9 / a f N A 7 A m n k h k K m B c G E P 0 = < / D a t a M a s h u p > 
</file>

<file path=customXml/itemProps1.xml><?xml version="1.0" encoding="utf-8"?>
<ds:datastoreItem xmlns:ds="http://schemas.openxmlformats.org/officeDocument/2006/customXml" ds:itemID="{570E4A25-6911-446F-86DD-C0EC7EC6944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Thomassen Singsaas</dc:creator>
  <cp:lastModifiedBy>Frode Thomassen Singsaas</cp:lastModifiedBy>
  <dcterms:created xsi:type="dcterms:W3CDTF">2022-12-07T15:43:10Z</dcterms:created>
  <dcterms:modified xsi:type="dcterms:W3CDTF">2022-12-07T15:44:12Z</dcterms:modified>
</cp:coreProperties>
</file>