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B11E3202-0CB6-47AD-81FF-05432896A843}" xr6:coauthVersionLast="41" xr6:coauthVersionMax="41" xr10:uidLastSave="{00000000-0000-0000-0000-000000000000}"/>
  <bookViews>
    <workbookView xWindow="-120" yWindow="-120" windowWidth="29040" windowHeight="17640" activeTab="3" xr2:uid="{00000000-000D-0000-FFFF-FFFF00000000}"/>
  </bookViews>
  <sheets>
    <sheet name="Generell input" sheetId="1" r:id="rId1"/>
    <sheet name="Tiltaksanalyse" sheetId="6" r:id="rId2"/>
    <sheet name="GIS-tabeller" sheetId="3" r:id="rId3"/>
    <sheet name="Referanser" sheetId="4" r:id="rId4"/>
  </sheets>
  <externalReferences>
    <externalReference r:id="rId5"/>
  </externalReference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6" l="1"/>
  <c r="I9" i="6"/>
  <c r="H9" i="6"/>
  <c r="J8" i="6"/>
  <c r="J7" i="6"/>
  <c r="J6" i="6"/>
  <c r="D5" i="6"/>
  <c r="I59" i="3" l="1"/>
  <c r="G59" i="3"/>
  <c r="F59" i="3"/>
  <c r="D59" i="3"/>
  <c r="C59" i="3"/>
  <c r="B59" i="3"/>
  <c r="E58" i="3"/>
  <c r="H58" i="3" s="1"/>
  <c r="E57" i="3"/>
  <c r="H57" i="3" s="1"/>
  <c r="E56" i="3"/>
  <c r="H56" i="3" s="1"/>
  <c r="E55" i="3"/>
  <c r="H55" i="3" s="1"/>
  <c r="E54" i="3"/>
  <c r="H54" i="3" s="1"/>
  <c r="E53" i="3"/>
  <c r="H53" i="3" s="1"/>
  <c r="E52" i="3"/>
  <c r="H52" i="3" s="1"/>
  <c r="E51" i="3"/>
  <c r="H51" i="3" s="1"/>
  <c r="E50" i="3"/>
  <c r="H50" i="3" s="1"/>
  <c r="E49" i="3"/>
  <c r="H49" i="3" s="1"/>
  <c r="E48" i="3"/>
  <c r="H48" i="3" s="1"/>
  <c r="E47" i="3"/>
  <c r="H47" i="3" s="1"/>
  <c r="E46" i="3"/>
  <c r="H46" i="3" s="1"/>
  <c r="E45" i="3"/>
  <c r="H45" i="3" s="1"/>
  <c r="E44" i="3"/>
  <c r="H44" i="3" s="1"/>
  <c r="E43" i="3"/>
  <c r="H43" i="3" s="1"/>
  <c r="E42" i="3"/>
  <c r="H42" i="3" s="1"/>
  <c r="E41" i="3"/>
  <c r="J28" i="3"/>
  <c r="I28" i="3"/>
  <c r="G28" i="3"/>
  <c r="F28" i="3"/>
  <c r="D28" i="3"/>
  <c r="C28" i="3"/>
  <c r="B28" i="3"/>
  <c r="E27" i="3"/>
  <c r="H27" i="3" s="1"/>
  <c r="E26" i="3"/>
  <c r="H26" i="3" s="1"/>
  <c r="E25" i="3"/>
  <c r="H25" i="3" s="1"/>
  <c r="E24" i="3"/>
  <c r="H24" i="3" s="1"/>
  <c r="E23" i="3"/>
  <c r="H23" i="3" s="1"/>
  <c r="E22" i="3"/>
  <c r="H22" i="3" s="1"/>
  <c r="E21" i="3"/>
  <c r="H21" i="3" s="1"/>
  <c r="E20" i="3"/>
  <c r="H20" i="3" s="1"/>
  <c r="E19" i="3"/>
  <c r="H19" i="3" s="1"/>
  <c r="E18" i="3"/>
  <c r="H18" i="3" s="1"/>
  <c r="E17" i="3"/>
  <c r="H17" i="3" s="1"/>
  <c r="E16" i="3"/>
  <c r="H16" i="3" s="1"/>
  <c r="E15" i="3"/>
  <c r="H15" i="3" s="1"/>
  <c r="E14" i="3"/>
  <c r="H14" i="3" s="1"/>
  <c r="E13" i="3"/>
  <c r="H13" i="3" s="1"/>
  <c r="E12" i="3"/>
  <c r="H12" i="3" s="1"/>
  <c r="E11" i="3"/>
  <c r="H11" i="3" s="1"/>
  <c r="E10" i="3"/>
  <c r="E28" i="3" l="1"/>
  <c r="H10" i="3"/>
  <c r="E59" i="3"/>
  <c r="H28" i="3"/>
  <c r="H41" i="3"/>
  <c r="H5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<sst xmlns="http://schemas.openxmlformats.org/spreadsheetml/2006/main" count="713" uniqueCount="491">
  <si>
    <t>Tid for vurdering</t>
  </si>
  <si>
    <t>Norsk navn</t>
  </si>
  <si>
    <t>Fyll inn</t>
  </si>
  <si>
    <t>Fritekst ekspert</t>
  </si>
  <si>
    <t>Påvirkningsfaktorer</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</si>
  <si>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</si>
  <si>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</si>
  <si>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</si>
  <si>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</si>
  <si>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</si>
  <si>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</si>
  <si>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</si>
  <si>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</si>
  <si>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</si>
  <si>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</si>
  <si>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</si>
  <si>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</si>
  <si>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</si>
  <si>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Tiltakspakke x</t>
  </si>
  <si>
    <t>Omfang</t>
  </si>
  <si>
    <t>Styrke</t>
  </si>
  <si>
    <t>Presisering/betydning</t>
  </si>
  <si>
    <t>Hva</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</si>
  <si>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</si>
  <si>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</si>
  <si>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</si>
  <si>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</si>
  <si>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</si>
  <si>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</si>
  <si>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</si>
  <si>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</si>
  <si>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</si>
  <si>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</si>
  <si>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</si>
  <si>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</si>
  <si>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</si>
  <si>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</si>
  <si>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</si>
  <si>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</si>
  <si>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</si>
  <si>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</si>
  <si>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</si>
  <si>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</si>
  <si>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</si>
  <si>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</si>
  <si>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</si>
  <si>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</si>
  <si>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</si>
  <si>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</si>
  <si>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</si>
  <si>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</si>
  <si>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</si>
  <si>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</si>
  <si>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</si>
  <si>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</si>
  <si>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</si>
  <si>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</si>
  <si>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</si>
  <si>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</si>
  <si>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</si>
  <si>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</si>
  <si>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</si>
  <si>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</si>
  <si>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 xml:space="preserve">Oppgi forekomst av trua arter (listes opp adskilt med ;).Beskriv artsmangfoldet i kolonnen for fritekst. </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</si>
  <si>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</si>
  <si>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</si>
  <si>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</si>
  <si>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</si>
  <si>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</si>
  <si>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</si>
  <si>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</si>
  <si>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</si>
  <si>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</si>
  <si>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</si>
  <si>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</si>
  <si>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</si>
  <si>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Tiltak x</t>
  </si>
  <si>
    <t>Nye tiltak</t>
  </si>
  <si>
    <t>Tiltaksanalyse</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</si>
  <si>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</si>
  <si>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Ned ett nivå på Rødlista fra dagens kategori. For alternative hovedmål, se Ma(nua)l.  </t>
  </si>
  <si>
    <t>Geografiske mangler</t>
  </si>
  <si>
    <t>Områder som ikke er kartlagt.</t>
  </si>
  <si>
    <t>NiN-basen. Se tabell i arket "GIS-tabeller". Spesifiser: dekker arealet kun naturtypen, eller andre naturtyper også?</t>
  </si>
  <si>
    <t>Naturbase. Se tabell i arket "GIS-tabeller". Spesifiser: dekker arealet kun naturtypen, eller andre naturtyper også?</t>
  </si>
  <si>
    <t>Kommentar</t>
  </si>
  <si>
    <t>Rødlistestatus forkortelse</t>
  </si>
  <si>
    <t>Hartvig Christie, NIVA</t>
  </si>
  <si>
    <t>M1-3 sukkertareskog beskyttet infralitoral fastbunn</t>
  </si>
  <si>
    <t>I vurdering i rødlista er sukkertare i Norge vurdert til opp mot 50 % av Europeisk bestand og opp mot 25 % av global bestand. Disse vurderingene er utført tatt hele norskekysten i betraktning, mens i denne vurderingen er bare det definerte områder Skagerrak tatt inn.</t>
  </si>
  <si>
    <t>Avgrensing mot stortareskog ut mot høyere bølgeeksponering. Avgrensning mot tangbelter opp mot littoralsonen. Avgrensning mot bløtbunn og ålegraseng ved overgang i substrat fra hardbunn til bløtbunn.</t>
  </si>
  <si>
    <t>10 %</t>
  </si>
  <si>
    <t>5 %</t>
  </si>
  <si>
    <t>Her vil det også være vanskelig å komme med gode tall. Det er  vanskelig å få god oversikt over en naturtype som forekommer under vann og som  teoretisk kan forekomme langs hele kysten, men som er i reduksjon noen steder og i økning andre steder.</t>
  </si>
  <si>
    <t>Tabell x Fylkesvis oversikt over antall lokaliteter med verdi A, B og C (naturbasedata) og antall lokaliteter kartlagt etter Artskart.  Det finnes ikke funn på NiN data.</t>
  </si>
  <si>
    <t xml:space="preserve">Datagrunnlag for "Sukkertareskog Skagerrak" </t>
  </si>
  <si>
    <t>Naturbase: I01 Større tareforekomster</t>
  </si>
  <si>
    <t>Artskart: Sukkertare</t>
  </si>
  <si>
    <t>Naturbase</t>
  </si>
  <si>
    <t>NiN-data</t>
  </si>
  <si>
    <t>Totalt polygoner</t>
  </si>
  <si>
    <t xml:space="preserve">Overlappende polygon mellom NiN-data og Naturbasedata </t>
  </si>
  <si>
    <t>Antall lokaliteter Artskart</t>
  </si>
  <si>
    <t>Fylker</t>
  </si>
  <si>
    <t xml:space="preserve">A-verdi </t>
  </si>
  <si>
    <t>B-verdi</t>
  </si>
  <si>
    <t>C-verdi</t>
  </si>
  <si>
    <t>Totalt 
(A-, B-, C-verdi)</t>
  </si>
  <si>
    <t>NNF</t>
  </si>
  <si>
    <t>NiN (2.0)</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</si>
  <si>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</si>
  <si>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</si>
  <si>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</si>
  <si>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</si>
  <si>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</si>
  <si>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</si>
  <si>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</si>
  <si>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</si>
  <si>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</si>
  <si>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</si>
  <si>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</si>
  <si>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</si>
  <si>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</si>
  <si>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</si>
  <si>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</si>
  <si>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</si>
  <si>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</si>
  <si>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</si>
  <si>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</si>
  <si>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Tabell x Fylkesvis oversikt over areal av A, B og C (Naturbasedata). Alle mål angitt i dekar (daa). Det finnes ikke funn på NiN data.</t>
  </si>
  <si>
    <t>Totalt areal</t>
  </si>
  <si>
    <t xml:space="preserve">Overlappende areal mellom NiN-data og Naturbasedata </t>
  </si>
  <si>
    <t>Tabell x Oversikt over fylker og kommuner naturtypen forekommer, X indikerer at naturtypen forekommer</t>
  </si>
  <si>
    <t>Fylke</t>
  </si>
  <si>
    <t>Kommune</t>
  </si>
  <si>
    <t>Forekommer</t>
  </si>
  <si>
    <t xml:space="preserve">Moss </t>
  </si>
  <si>
    <t>X</t>
  </si>
  <si>
    <t xml:space="preserve">Fredrikstad </t>
  </si>
  <si>
    <t xml:space="preserve">Hvaler </t>
  </si>
  <si>
    <t xml:space="preserve">Sandefjord </t>
  </si>
  <si>
    <t xml:space="preserve">Larvik </t>
  </si>
  <si>
    <t xml:space="preserve">Færder </t>
  </si>
  <si>
    <t xml:space="preserve">Bamble </t>
  </si>
  <si>
    <t xml:space="preserve">Kragerø </t>
  </si>
  <si>
    <t xml:space="preserve">Risør </t>
  </si>
  <si>
    <t xml:space="preserve">Grimstad </t>
  </si>
  <si>
    <t xml:space="preserve">Arendal </t>
  </si>
  <si>
    <t xml:space="preserve">Tvedestrand </t>
  </si>
  <si>
    <t xml:space="preserve">Lillesand </t>
  </si>
  <si>
    <t xml:space="preserve">Kristiansand </t>
  </si>
  <si>
    <t xml:space="preserve">Mandal </t>
  </si>
  <si>
    <t xml:space="preserve">Søgne </t>
  </si>
  <si>
    <t xml:space="preserve">Lindesnes </t>
  </si>
  <si>
    <t>Tabell x Oversikt over fylker og kommuner Sukkertareskog Nordsjøen forekommer på artskart, X indikerer at funnen forekommer</t>
  </si>
  <si>
    <t xml:space="preserve">Bærum </t>
  </si>
  <si>
    <t xml:space="preserve">Frogn </t>
  </si>
  <si>
    <t xml:space="preserve">Nesodden </t>
  </si>
  <si>
    <t xml:space="preserve">Oppegård </t>
  </si>
  <si>
    <t xml:space="preserve">Vestby </t>
  </si>
  <si>
    <t xml:space="preserve">Hurum </t>
  </si>
  <si>
    <t xml:space="preserve">Røyken </t>
  </si>
  <si>
    <t xml:space="preserve">Oslo </t>
  </si>
  <si>
    <t xml:space="preserve">Porsgrunn </t>
  </si>
  <si>
    <t xml:space="preserve">Lyngdal </t>
  </si>
  <si>
    <t xml:space="preserve">Horten </t>
  </si>
  <si>
    <t xml:space="preserve">Sande </t>
  </si>
  <si>
    <t xml:space="preserve">Tønsberg </t>
  </si>
  <si>
    <t xml:space="preserve">Rygge </t>
  </si>
  <si>
    <t xml:space="preserve">Råde </t>
  </si>
  <si>
    <t>EN</t>
  </si>
  <si>
    <t>Naturtypen har status som sterkt truet for region Skagerrak. Arten sukkertare er justert fra truet til livskraftig selv om naturtypen er redusert i Skagerrak.</t>
  </si>
  <si>
    <r>
      <t>Sukkertare (</t>
    </r>
    <r>
      <rPr>
        <i/>
        <sz val="12"/>
        <color theme="1"/>
        <rFont val="Calibri"/>
        <family val="2"/>
        <scheme val="minor"/>
      </rPr>
      <t>Saccharina latissima</t>
    </r>
    <r>
      <rPr>
        <sz val="12"/>
        <color theme="1"/>
        <rFont val="Calibri"/>
        <family val="2"/>
        <scheme val="minor"/>
      </rPr>
      <t>) er en brunalge i ordenen  Laminariales som utgjør en gruppe alger der de fleste er flerårige og som er våre største vekster  (makroalger/makrofytter) under vann. Sukkertare vokser normalt i tette assosiasjoner (&gt;10 individer pr m2) og kan forme naturtypen store og vidstrakte sukkertareskoger. Sukkertare er festet til fast underlag som fjell og stein med et rotlignende festeorgan (hapter) og tetthet og størrelse på sukkertareskog er bestemt av substratets utstrekning, og tilstrekkelig lys for fotosyntese. Den vokser neddykket og finnes fra nederst i fjæra (tidevannssonen) og til dyp under 20 m,</t>
    </r>
  </si>
  <si>
    <t xml:space="preserve">Sukkertare består av festeorganet (hapteren), en relativt kort og bøyelig stilk, og et blad som kan bli flere meter langt og over en halv meter bredt. En ny undersøkelse har funnet populasjonsgenetiske forskjeller mellom sukkertare fra ulike regioner i landet, der sukkertare fra Skagerrak skiller seg fra populasjoner på Vestlandet. Sukkertaren i Skagerrak er noe kortere og smalere enn hva man kan finne andre steder i landet. Hapteren er habitat for små dyr som skjuler seg i den grenete strukturen, mens resten av taren er også tilholdsted for en rik fauna som kan utgjøre mange tusen individer pr m2, der også flere arter fisk finner næring og skjul. Mye av produksjonen i sukkertareskogene eksporteres til nærliggende økosystemer og dens betydning er derfor viktig for flere økosystemer på kysten.
</t>
  </si>
  <si>
    <t>Her mangler data</t>
  </si>
  <si>
    <t>For dette feltet vil det sannsynligvis komme mer oppdaterte data og tall for de ulike tareskoger i de ulike områder ettersom flere samfunnsforskere og miljøøkonomer har fattet interesse for tareskogene.</t>
  </si>
  <si>
    <t>Sukkertare på Skagerrak er undersøkt for assosiert makrofauna og fisk. De fleste artene er vanlige i slike vegetasjonstyper og det er ikke identifisert noen trua arter.</t>
  </si>
  <si>
    <t>I sukkertare på Skagerrak er det funnet tettheter av makrofauna på mellom 25 000 og 110 000 individer pr m2, og med slike tettheter vil det være en stor innsats å identifisere arter i et stort antall  innsamlete prøver. I det materialet som foreligger er det funnet over 60 arter makrofauna (børstemark, små krepsdyr, bløtdyr, pigghuder mm.)</t>
  </si>
  <si>
    <t>Påvirkningsfaktor 3</t>
  </si>
  <si>
    <t>Påvirkningsfaktor 4</t>
  </si>
  <si>
    <t>Påvirkningsfaktor 6</t>
  </si>
  <si>
    <t>En generell økning i sjøtemperatur , klimaendring</t>
  </si>
  <si>
    <t>Endringer i avrenning som følge av klimaendringer og endringer i organiske levende og døde partikler i vannmassene fører til mørkere vann og redusert lysenergi (og fotosyntese).</t>
  </si>
  <si>
    <t>redusere næringssalter</t>
  </si>
  <si>
    <t>Påvirkningsfaktor 7</t>
  </si>
  <si>
    <t>Påvirkningsfaktor 5</t>
  </si>
  <si>
    <t>Et lag med sediment (nedslamming) av bunnen vil hindre rekruttering av sukkertare. Slikt slam har lett for å sedimentere innimellom trådalger og kan også være klebrig pga. organisk materiale og mikroorganismer.</t>
  </si>
  <si>
    <t>avdempende</t>
  </si>
  <si>
    <t>Fjerne sediment</t>
  </si>
  <si>
    <t>kompenserende</t>
  </si>
  <si>
    <t>5, 6</t>
  </si>
  <si>
    <t>Redusere avrenning av partikler fra land/vassdrag</t>
  </si>
  <si>
    <t>Fangdammer, beplantning, pløying om våren og andre tiltak for å redusere avrenning av partikler og humus fra vassdrag.</t>
  </si>
  <si>
    <t>Klimatiske endringer &gt; Regionale &gt; Temperaturendring</t>
  </si>
  <si>
    <t>1.2</t>
  </si>
  <si>
    <t>Siden sukkertaren opprinnelig har hatt en mer vanlig forekomst, og reduksjon på Skagerrakkysten har vært anslått med stor variasjon (mellom ca 50 og 85 % reduksjon) vil det være vanskelig å angi slike oversikter/andeler av forekomst. Det aller meste av Nordiske forekomster er langs Norskekysten, men mens sukkertaren har vært i nedgsng på Skagerrak og Vestlandet, så har den vært i økning i Midt-Norge. Anslagene her er basert på modeller fra 2010 og bør oppjusteres.</t>
  </si>
  <si>
    <t>Når det gjelder sukkertare i Skagerrak er det større sannsynlighet for å finne resterende forekomster i de mest bølgeeksponerte områdene av utbredelsesområdet. Men siden denne artens forekomst er fluktuerende og man finner varieasjoner mellom sesonger og år blir modellering basert på kartlegging en usikker øvelse.</t>
  </si>
  <si>
    <t>Sukkertare er en alge som trenger lys, og er derfor begrenset til den eufotiske sone. For makroalger ligger kompensasjonsdyp på mellom 20 og 40, mens for sukkertare på Skagerrak er lysforholdene dårlig, særlig nær store elveutløp, og dybdeutbredelsen reduseres til grunnere enn 20 m.</t>
  </si>
  <si>
    <t>Ny</t>
  </si>
  <si>
    <t>Påvirker særlig bestander i de mer beskyttete deler av forekomsten.</t>
  </si>
  <si>
    <t>Det fins eksempler fra våre naboland, men kun indikasjoner fra Norge, der dette har vært lite undersøkt.</t>
  </si>
  <si>
    <t>985</t>
  </si>
  <si>
    <t>Dette gjelder kun denne naturtypen</t>
  </si>
  <si>
    <t>Det er mange økosystemtjenester knyttet til tareskog, mens alternativet nedslammet bunn med trådalger har liten verdi. Det er således av stor samfunnsøkonomisk interesse å bevare tareskog.</t>
  </si>
  <si>
    <t>Sukkertareskog Skagerrak</t>
  </si>
  <si>
    <t>Naturtypen kan avgrenses til beskyttet kyst (ihht. bølgeeksponeringsmodell swm&lt;100000) i infralittoral sone som er fra rett ned for tidevannssonen og i eufotisk sone (0-40 m dyp), men i realiteten kun der det er lys nok for denne arten. I Skagerrak er lysforholdene reduserte, og dybdeutbredelse varierer langs kyststrekningen, men sjelden dypere enn 20 m. Geografisk utbredelse er langs hele Skagerrak fra Svenskegrensa til Lindesnes. Siden disse tareskogene er redusert i utstrekning, og siden kystovervåkingen finner at forekomstene er i stadig endring fram og tilbake, er det vanskelig å beskrive den virkelige forekomst til en hver tid, men den største overlevelsen finner man der vannbevegelse er størst.</t>
  </si>
  <si>
    <t>Der det er sukkertareskog er sukkertaren nøkkelart, og alle de andre artene av alger og dyr regnes som assosiert til sukkertareskogen. Det betyr at der sukkertareskog registreres er det ingen andre naturtyper innenfor avgrensningen.</t>
  </si>
  <si>
    <t>Andersen GS. 2013. Patterns of Saccharina latissima recruitment. OlosOne, https://doi.org/10.1371/journal.pone.0081092</t>
  </si>
  <si>
    <t>Andersen GS, Steen H, Moy F, Christie H, Fredriksen S (2011). Seasonal patterns of sporophyte growth, fertility, fouling and mortality of Saccharina latissima in Skagerrak, Norway – implications for re-forestation. Journal of Marine Biology, Volume 2011, Article ID 690375, 8 pages.</t>
  </si>
  <si>
    <t>Andersen GS. Christie H. Moy FE. (submitted Ecology and Evolution) Epiphyte fouling and high temperature may lead to a distribution squeeze explaining changes in the vertical and regional distribution of Saccharina latissima.</t>
  </si>
  <si>
    <t>Araujo RM, Assis J, Airoldi L, Barbara I, Bartsch I, Bekkby T, Christie H, et al. (2016). Status, trends and drivers of kelp forests in Europe: an expert assessmen. Biodiversity and Concervation. BIOC-D-15-00974R3</t>
  </si>
  <si>
    <t>Artsdatabanken. 2011. Norsk rødliste for naturtyper 2011.</t>
  </si>
  <si>
    <t>Aure J, Magnusson J. 2008. Mindre tilførsel av næringssalter til Skagerrak. Kyst og Havbruk 2008. 28-30.</t>
  </si>
  <si>
    <t>Aure J, Strand Ø. 2001 Hydrografiske normaler og langtidsvariasjoner i norske kystfarvann mellom 1936 og 2000. Fisken og havet nr 13</t>
  </si>
  <si>
    <t>Bokn, T, Moy, F., Christie, H., Engelbert, S., Karez, R., Kerstin, K., Kraufvelin, P., Lindblad, C., Marba, N., Pedersen, M.F., Sørensen, K. 2002. Are rocky shore ecosystems affected by nutrient enriched seawater? Some preliminary results from a mesocosm experiment. Hydrobiologia 484: 167-175</t>
  </si>
  <si>
    <t>Bokn, T. L., C. M. Duarte, M. F. Pedersen, N. Marba, F. E. Moy, C. Barron, B. Bjerkeng, J. Borum, H Christie, S. Engelbert, F.L. Fotel, E.E. Hoell, R. Karez, K. Kersting, P. Kraufvelin, C. Lindblad, M. Olsen, K.A. Sanderud, U. Sommer &amp; K. Sørensen. 2003. The response of experimental rocky shore communities to nutrient additions. Ecosysyems  6 (6), 577-594.</t>
  </si>
  <si>
    <t>Christie H, Norderhaug KM, Fredriksen S (2009). Macrophytes as habitat for fauna. Mar Ecol. Prog. Ser. 396: 221-233.</t>
  </si>
  <si>
    <t>Filbee-Dexter K, Wernberg T. 2018. Rise of turfs: a new battlefront for globally declining kelp forests. BioScience XX: 1-13.</t>
  </si>
  <si>
    <t>Kraufvelin P. Moy FE. Christie H. Bokn TL. (2006). Nutrient addition to experimental rocky shore communities revisited: delayed responses, rapid recovery. Ecosystems 9: 1076-1093.</t>
  </si>
  <si>
    <t>Leinaas, H.P. &amp; Christie, H. 1996. Effects of removing sea urchins (Strongylocentrotus droebachiensis): Stability of the barren state and succession of kelp forest recovery in the east atlantic. Oecologia 105: 524-536</t>
  </si>
  <si>
    <t>Luning K. 1984. Temperature tolerance and biogeography of seaweeds: the marine algal flora of Helgoland (North Sea) as an example. Helgolander Meeresunters. 38: 305-317</t>
  </si>
  <si>
    <t>Moy F, Alve E, Bogen J, Christie H, Green N, Helland A, Steen H, Skarbøvik E, Stålnacke P. 2006a. Statusrapport nr. 1-2006 fra Sukkertareprosjektet. SFT-rapport TA-2193/2006. NIVA-rapport 5265. 36s</t>
  </si>
  <si>
    <t>Moy F, Alve E, Christie H, Helland A, Magnusson J, Steen H, Tveiten L, Åsen PA. 2007. Statusrapport nr.2 fra Sukkertareprosjektet SFT-rapport TA-2232/2007. NIVA-rapport 5344. 60s</t>
  </si>
  <si>
    <t xml:space="preserve">Moy F, Stålnacke P (eds) 2007. Sukkertareprosjektet Analyse av klima- og miljøovervåkingsdata med betydning for sukkertare. SFT-rapport TA-2279/2007. NIVA-rapport 5454. 210s. </t>
  </si>
  <si>
    <t>Moy F, J Aure, T Falkenhaug, T Johnsen, E Lømsland, J Magnusson, KM Norderhaug, L Omli, A Pedersen, B Rygg, 2008. Langtidsovervåking av miljø­kvaliteten i kystområdene av Norge. Kystovervåkings­program­met. Årsrapport for 2007. TA-2409/2008. NIVA-rapport 5612.</t>
  </si>
  <si>
    <t>Moy F, Christie H, Alve E, Steen H, 2008. Statusrapport nr. 3 fra Sukkertareprosjektet. SFT-rapport TA-nummer 2398/2008 NIVA-rapport 5585. 74 s.</t>
  </si>
  <si>
    <t>Moy F, Christie H, Steen H, Stålnacke P, Aksnes D, Alve E, Aure J, Bekkby T, Fredriksen S, Gitmark J, Hackett B, Magnusson J, Pengerud A, Sjøtun K, Sørensen K, Tveiten L, Øygarden L, Åsen PA, 2008. Sluttrapport fra Sukkertareprosjektet. SFT-rapport TA-2467/2008, NIVA-rapport 5709. 131 s.</t>
  </si>
  <si>
    <t>Moy FE. Christie H (2012). Large scale shift from sugar kelp (Saccharina latissima) to ephemeral algae along the south and west coast of Norway. Marine Biology Research 8: 309-321.</t>
  </si>
  <si>
    <t xml:space="preserve">Moy F, HC Trannum, LJ Naustvoll, CW Fagerli, KM Norderhaug. 2017. ØKOKYST – delprogram Skagerrak. Årsrapport 2016 . Miljødirektoratet M-727 | 2017 </t>
  </si>
  <si>
    <t>Selvik, J.R., Tjomsland, T. og Eggestad, HO. 2007. Teoretiske tilførselsberegninger av nitrogen og fosfor til norske kystområder i 2006. SFT-rapport: 1005/2007. 60 sider</t>
  </si>
  <si>
    <t xml:space="preserve">Sjøtun K, 1985. Ei autøkologisk undersøking av Laminaria saccharina (L.) Lamour. i Espegrend-området. Cand.real. thesis. Universitetet i Bergen. 211 s. </t>
  </si>
  <si>
    <t>Åsen PA. 2006. Trekk fra den marine benthosalgevegetasjon fra Kristiansandsfjorden til Jøssingfjorden  - med spesiell referanse til sukkertare (Laminaria saccharina) og butare (Alaria esculenta). Agder naturmuseums rapportserie 2006-4. 35s</t>
  </si>
  <si>
    <t>Lindgaard, A. og Henriksen, S. (red.) 2011. Norsk rødliste for naturtyper 2011. Artsdatabanken, Trondheim.</t>
  </si>
  <si>
    <t>Rense, skrape bunnområder for sediment og begroing slik at tare kan få rekruttere inn i områder uten tare. Man kan variere størrelse, antall og lokaliteter på skrapte arealer.</t>
  </si>
  <si>
    <t>Tiltak 3</t>
  </si>
  <si>
    <t>Tiltak 4</t>
  </si>
  <si>
    <t>God tilstand</t>
  </si>
  <si>
    <t>Antall forekomster andre kilder</t>
  </si>
  <si>
    <t>F. eks. Myrbase</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</si>
  <si>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</si>
  <si>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</si>
  <si>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</si>
  <si>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</si>
  <si>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</si>
  <si>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</si>
  <si>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</si>
  <si>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</si>
  <si>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</si>
  <si>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</si>
  <si>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</si>
  <si>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</si>
  <si>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</si>
  <si>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</si>
  <si>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</si>
  <si>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</si>
  <si>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</si>
  <si>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</si>
  <si>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</si>
  <si>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</si>
  <si>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</si>
  <si>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</si>
  <si>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</si>
  <si>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</si>
  <si>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</si>
  <si>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6</t>
  </si>
  <si>
    <t>50-75% måloppnåelse; 75-85% måloppnåelse; 85-95% måloppnåelse; 95-100% måloppnåelse, les mer i manualen</t>
  </si>
  <si>
    <t>Delmål x</t>
  </si>
  <si>
    <t>75-85% måloppnåelse; 85-95% måloppnåelse; 95-100% måloppnåelse, les mer i manualen.</t>
  </si>
  <si>
    <t>Usikkerhet kostnad (Menon fyller inn)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</si>
  <si>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</si>
  <si>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</si>
  <si>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</si>
  <si>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</si>
  <si>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</si>
  <si>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</si>
  <si>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</si>
  <si>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</si>
  <si>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</si>
  <si>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</si>
  <si>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</si>
  <si>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</si>
  <si>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</si>
  <si>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</si>
  <si>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</si>
  <si>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</si>
  <si>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</si>
  <si>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</si>
  <si>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</si>
  <si>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</si>
  <si>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</si>
  <si>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</si>
  <si>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</si>
  <si>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</si>
  <si>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</si>
  <si>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</si>
  <si>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</si>
  <si>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</si>
  <si>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</si>
  <si>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</si>
  <si>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</si>
  <si>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</si>
  <si>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</si>
  <si>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</si>
  <si>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</si>
  <si>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</si>
  <si>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</si>
  <si>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</si>
  <si>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</si>
  <si>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</si>
  <si>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</si>
  <si>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</si>
  <si>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</si>
  <si>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</si>
  <si>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</si>
  <si>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</si>
  <si>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</si>
  <si>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</si>
  <si>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</si>
  <si>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</si>
  <si>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</si>
  <si>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</si>
  <si>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</si>
  <si>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</si>
  <si>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</si>
  <si>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</si>
  <si>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</si>
  <si>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</si>
  <si>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</si>
  <si>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</si>
  <si>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</si>
  <si>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</si>
  <si>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</si>
  <si>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</si>
  <si>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</si>
  <si>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</si>
  <si>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</si>
  <si>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</si>
  <si>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</si>
  <si>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</si>
  <si>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</si>
  <si>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</si>
  <si>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</si>
  <si>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Foreløpig ingen synlig effekt. Reduksjon av sukkertare har forekommet etter at næringssalter har blitt renset noe. Effekten er en typisk "eutrofieffekt", men har nok blitt utløst av et samspill av faktorer.</t>
  </si>
  <si>
    <t>Sukkertareskog består av tareindivider i tettheter ofte over 10 individer pr m2, men tetthet og størrelse på tarene avtar nedover i dypet, og tareskogene er ikke så frodige i nedre del av voksedypet.</t>
  </si>
  <si>
    <t>Støttende tjenester</t>
  </si>
  <si>
    <t>Primærproduksjon</t>
  </si>
  <si>
    <t>Middels kjent</t>
  </si>
  <si>
    <t>Habitat for andre</t>
  </si>
  <si>
    <t>Godt kjent</t>
  </si>
  <si>
    <t>Forsynende</t>
  </si>
  <si>
    <t>Mat</t>
  </si>
  <si>
    <t>Råvarer</t>
  </si>
  <si>
    <t>Sukkertare har økende interesse som råvare for mat, fôr og andre potensielle produkter. Disse råvarene kommer foreløpig fra dyrket sukkertare, men det kan tenkes at det vil bli etterspørsel også etter vill tare. Det er også andre organismer i sukkertareskogene som høstes som mat eller til andre råvarer. Det er uvisst, men sannsynlig, at produksjonen i sukkertareskogen tilfører næring til ressurser utenfor selve tareskogen.</t>
  </si>
  <si>
    <t>Regulerende</t>
  </si>
  <si>
    <t>Biologisk kontroll</t>
  </si>
  <si>
    <t>Det er antatt at  sukkertareskog med alle sine assosierte arter har en stabiliserende effekt på økosystemet</t>
  </si>
  <si>
    <t>Filtrerer vannmasser</t>
  </si>
  <si>
    <t>Man vet at sukkertare tar opp næringssalter og CO2, men hvordan sukkertarens sesongmessige variasjoner påvirker disse økosystemtjenestene er usikkert.</t>
  </si>
  <si>
    <t xml:space="preserve">Binde og lagre CO2 </t>
  </si>
  <si>
    <t>Bioremediering</t>
  </si>
  <si>
    <t>Fysisk stabilisering av kyst</t>
  </si>
  <si>
    <t>Kulturelle</t>
  </si>
  <si>
    <t>Turisme</t>
  </si>
  <si>
    <t>Turisme og reiseliv vil nyte godt av de rike økosystemene som tareskogen tilfører kysten, med økt dyreliv som fisk, sjøfugl og sjøpattedyr. Fisketurisme vil nyte godt av friske og produktive tareskoger.</t>
  </si>
  <si>
    <t>Rekreasjon</t>
  </si>
  <si>
    <t>Rike tareskoger og en sunn og frisk kyst vil være en ekstra fordel for rekreasjon i forbindelse med hytteliv, båtliv, naturopplevelse og fritidsfiske. For badeliv vil rene strender favoriseres framfor slimete og glatt vekst av trådalger som ofte er et alternativ til sukkertareskogene.</t>
  </si>
  <si>
    <t>Mai/Juni 2018</t>
  </si>
  <si>
    <t>Sukkertare skogene i Skagerrak er trua av ytre påvirkninger slik at de delvis forsvinner eller at plantene blir ståemde mer spredt og ikke lenger fungerer som en skog, men mer som spredte og flyktige forekomster av arten omgitt av andre mer kortlevde alger. Sukkertare finnes langs hele kysten og nord til Svalbard. Den finnes også sørover i Europa, men er følsom for høye temperaturer (over 20-21 oC) så sørgrensen antas å bevege seg nordover. Sukkertare i Skagerrak, og særlig den delen av naturtypen som lever nær det varme overflatelaget om sommeren, er derfor mer utsatt for klimaendringer enn forekomster lenger nord der sjøtemperatur er mer optimal for denne arten.</t>
  </si>
  <si>
    <t xml:space="preserve">Sukkertare er beskrevet å ha en livslengde på ca. tre år. De danner områder med sporer (sorus) i bladet utpå høsten og derfra slippes millioner av sporer i løpet av høsten og vinteren som blir til kjønnete haploide gametofytter som smelter sammen til en ny tare (sporofytt) som vokser opp utover våren. Flere undersøkelser tyder på at sukkertare har en raskere og mer effektiv spredningsevne enn andre tarearter, noe som har betydning for vurdering av tiltak. De voksne tarene danner nytt blad hver vår, og om våren vokser både de nye og de gamle sukkertarene meget raskt, målt til over to cm pr dag. Utover sommeren avtar den somatiske veksten, mens fotosynteseaktiviteten produserer sukker som er energi for sporedannelse og ny vekst i den mørke årstid. Sukkertareskoger er blant våre mest produktive økosystemer og kan ha en biomasse og også en årlig produksjon på godt over 10 kg våtvekt pr m2. </t>
  </si>
  <si>
    <t xml:space="preserve">Sukkertare som naturtype kan danne tette skoger som er peristente (gjennom hele året og over lang tid). En god tilstand for naturtypen er der sukkertare står i tette assosiasjoner fra rett ned fra fjæra og ned til nedre voksegrense som kan variere med lysforhold. </t>
  </si>
  <si>
    <t>Mye av kartlegginge av tare i Nordsjøen og ellers i landet har vært konsentrert til stortare, og kunnskapen om naturlige bestander av sukkertare og hvordan en normal og god tilstand til disse skogene kan variere innen regionen er mangelfull.</t>
  </si>
  <si>
    <t>Sukkertare kan ofte bli begrodd med epifytter utover sommeren og høsten, men så lenge sukkertaren dominerer gjennom hele året må det regnes som god tilstand. Der det kun blir stående igjen mer spredt med tare regnes ikke tilstanden som god. Selv om ny tare kan restitueres neste sesong blir den økologiske funksjonen til selve naturtypen tareskog sterkt redusert siden habitatet for assosierte organismer blir borte om vinteren og våren.</t>
  </si>
  <si>
    <t>Sukkertare som art ble pga. sterk tilbakegang klassifiser til NT, men har hatt en stabil eller noe positiv utvikling og et ekspertutvalg har klassifisert den til LC. Naturtypen er vurdert som  truet på Skagerrak siden den er sterkt redusert.</t>
  </si>
  <si>
    <t>For undervanns naturtyper er nøye kartlegging en stor utfordring, særlig for en slik forekomst som er potensielt utbredt langs det meste av en snirklete kystlinje. En grundig kartlegging kan imidlertid gi grunnlag for modellering dersom det er en viss forutsigbarhet i forekomsten i forhold til tilgjengelige miljøvariable.</t>
  </si>
  <si>
    <t>Sukkertareskogene på Skagerrakkysten har vært kraftig redusert siden ca år 2000, men arten viser en opportunistisk karakter og har evne til å reetablere seg og opprettholde en bestand eller spredte forekomster. Derfor er arten vurdert som livskraftig også på Skagerrakkysten, mens selve skogene må sees på som en naturtype under press og som kan regnes som truet. Ved overvåking av 12 stasjoner på Skagerrakkysten varierer klassifiseringen av  naturtypen mellom god, middels eller dårlig  fra stasjon til stasjon og klassifiseringen kan variere mellom de ulike tilstandene fra år til år. Med slike raske variasjoner i tid og rom og den lange kystlinjen er det vanskelig å holde oversikt over naturtypens tilstand innen regionen. En bedring i tilstand flere steder de siste årene har bidratt til å karakterisere sukkertare som levedyktig.</t>
  </si>
  <si>
    <t>Siden sukkertare danner tette skoger på hardbunn i den eufotiske sonen, er det antatt ut fra tidligere observasjoner at den har hatt tett forekomst langs hele Skagerrakkysten fra innerst i fjorder og utover til der stortare overtar i mer bølgeeksponerte farvann. I en NIVA rapport fra 2011 har Gundersen m fl. beregnet (modellert) at på Skagerrakkysten er nåværende areal av sukkertare 150 km2, mens det kunne ha vært 748 km2 sukkertare hvis den ikke hadde blir redusert. Ulike modeller og beregninger har anslått tapt areal av sukkertare i Skagerrak til å ligge på mellom 85 og 50 %. Slike store variasjoner i tapt areal skyldes at beregningene er utført på bakgrunn av ulike observasjoner, men også at sukkertare har høy og rask formeringsevne og at den kan variere mye mellom både sesong og år (den kommer og går). Av de 11 stasjonene på Skagerrakkysten som har blitt overvåket i perioden 2005 til 2016 har alle vært i endring, 9 til det bedre og to til det værre.</t>
  </si>
  <si>
    <t>Tareskog er blant de naturtyper med høyest produksjon på kloden. Imidlertid kan produksjonen variere med dyp, vannkvalitet og voksested.Sukkertareskog kan produsere årlig over 10 kg med biomasse pr  m2, men med førmørkning av vannmassene har voksedypet og produksjonen blitt redusert vertikalt. Sukkertarens forekomst på Skagerrak-kysten er variabel mellom år, men et estimat går ut på at 50-80 % av bestanden er tapt, og dermed størstedelen av økosystemtjenestene. Tareskog med samlete økosystemtjenester har ulike anslag på verdi, men siste anslag gir en verdi på rundt 20 mill NOK pr km kystlinje, så potensiell verdi av sukkertareskog langs kysten av Skagerrak er stor, og siden over halvparten er borte vil verdien reduseres tilsvarende.</t>
  </si>
  <si>
    <t>Det er godt kjent at tareskog, inkludert sukkertareskog, er habitat for andre makroalger, makrofauna, større invertebrater og fisk. Det er også kjent at matten med trådalger som har overtatt for sukkertare er et langt dårligere habitat mht. artsdiversitet og individtall.</t>
  </si>
  <si>
    <t>Produksjonen i sukkertareskogen gir næring til fisk og skalldyr. Sukkertare dyrkes, også på Skagerrakkysten, og kan på sikt utgjøre en råvare i seg selv om noen år. Sukkertare benyttes til mat i mindre skala foreløpig.</t>
  </si>
  <si>
    <t>Man kan beregne hvor mye CO2 en sukkertaretareskog kan binde pr arealenhet, men man vet ikke hvor mye biomasse som transporteres ned på store dyp og  lagres der. Det som transporteres ut fra tareskogen kan enten bli remineralisert eller langtids-lagres i dypet.</t>
  </si>
  <si>
    <t>Man vet at sukkertare kan ta opp næringssalter og CO2 og dermed rense vannet for uønskete utslipp. Det er usikkert hvordan sukkertarens sesongmessige vekslinger påvirker opptak, og om opptak kan variere i takt eller utakt med variasjon i utslipp. Det har vært nevnt at sukkertare kan konkurrere med andre alger om næring, men på Skagerrakkysten er det først og fremst behov for å rense vannmassene for næringssalter.</t>
  </si>
  <si>
    <t>Man vet at sukkertareskogen kan gi beskyttelse og stabilisere substrat og for selve tareskogen som økosystem, men man vet ikke i hvilken grad tareskogen kan motvirke bølgeerosjon av kystlinjen. Det er naturlig å tro at slik bølgedempende effekt er mindre hos sukkertare enn hos stortare som står oppreist, og at denne tjenesten er mindre aktuelt på Skagerrakkysten enn lenger nord der værforhold og tidevann medfører større krefter på strandsonen.</t>
  </si>
  <si>
    <t>Tareskog som en av de mest produktive systemer på kloden og med sin store betydning for økosystemer på kysten har stor samfunnsmessig verdi. En Amerikansk studie har verdsatt tarekog til 19000$/ha/yr, noe som tilsvarer 15 mill NOK per km2. Foreliggende estimater for sukkertare på Skagerrak kan beregne verdien av stående tareskog til 2250 mill NOK, mens den tapte skogen kunne gitt verdier for nesten 9000 mill NOK (9 milliarder) pr år etter denne verdisettingen.</t>
  </si>
  <si>
    <t>Forurensing &gt; Atmosfærisk &gt; Utslipp av klimagasser (CO2), indirekte effekter</t>
  </si>
  <si>
    <t>CO2 innholdet i atmosfæren fører til økt innhold av CO2 i vannmassene</t>
  </si>
  <si>
    <t>Det er ikke kjent at taren påvirkes av forsuring, men konkurrerende alger kan ta opp CO2 mer effektivt som karbonkilde og få et konkurranse fortrinn. Undersøkelser fra Australia har funnet slike effekter, men dette er ikke studert i våre farvann, og det er mulig at dette kun gir et lite bidrag til samvirkende påvirkning.</t>
  </si>
  <si>
    <t>Ukjent, men mest i tilfeller der filamentøse alger overgror sukkertaren.</t>
  </si>
  <si>
    <t>Forurensing &gt; I vann &gt; Næringssalter og organiske næringsstoffer</t>
  </si>
  <si>
    <t xml:space="preserve">Klimatiske endringer &gt; Regionale &gt; Endring i nedbørsmengde
</t>
  </si>
  <si>
    <t>Påvirkning fra stedegne arter &gt; Konkurrenter</t>
  </si>
  <si>
    <t>Forurensing &gt; I vann &gt; Andre, diverse kilder</t>
  </si>
  <si>
    <t>Påvirkning fra stedegne arter &gt; Andre</t>
  </si>
  <si>
    <t>Dette beskrives som at overfiske av topp predator (som torsk) fører til framvekst av mindre predatorer (små fisk og krabber) som beiter må mindre herbivore invertebratene. Redusert herbivory favoriserer de trådformete algene som er de mest attraktive  for de små herbivore og omnivore invertebratene (snegl, amfipoder, isopoder).</t>
  </si>
  <si>
    <t>Påvirkning på habitat &gt; Habitatpåvirkning i marine miljø &gt; Marin akvakultur</t>
  </si>
  <si>
    <t>Effekten av de ulike påvirkningsfaktorene er vanskelig å rangere da man mener samvirkende effekt er avgjørende. Temperaturøkning påvirker hele bestanden ved økt respirasjon (og stress), selv om temperaturøkning  sjelden nærmer seg dødelig nivå, og i alle fall ikke for den dypere del av bestanden.</t>
  </si>
  <si>
    <t>Tilførsler av næringssalter med Kyststrømmen, fra elver/avrenning landbruk og fra andre regionale og lokale kilder som befolkning.</t>
  </si>
  <si>
    <t>Formørking av vannmasser påvirker alle organismer som er avhengig av lys, men mest i de dypere deler av bestanden</t>
  </si>
  <si>
    <t>Begroing av mosdyr (Bryozoa), hydroider, tunikater og særlig trådformete alger på sukkertarens blad samt begroing av konkurrerende alger på bunnen hindrer lystilgang for fotosyntese og fører til at bladet brekker opp. Begroing på bunnen vil hindre nytt nedslag og rekruttering av sukkertaren som trenger fast fjell eller stein for å feste seg. Begroingen akkumulerer slam som er ytterligere negativt for rekruttering av tare.</t>
  </si>
  <si>
    <t>En observert kraftig vekst av trådformete, filamentøse alger kan danne matter som stjeler lys fra tarebladene. Det kan særlig på enkeltte deler lengst SV på Skagerrsak være vanskelig å vurdere om de vokser på sukkertarens blad eller om de vokser på bunnen og derfra dekker over sukkertaren.  I den senere tid har oppdrett av sukkertare i  fått erfare at tarebladene blir begrodd og tarene dør utover sommeren, noe som forsterker inntrykket av hvor alvorlig begroing er for sukkertarens dødelighet. Det er særlig tette matter med kortvokste buskete rødalger som samler sedimenter og hindrer nyetablering av sukkertare.</t>
  </si>
  <si>
    <t>Dette fenomenet er mer utbredt i Skagerrak enn på andre deler av kysten, særlig pga. store tilførsler og  laber vannbevegelse. De største elvene som bringer med seg mye partikulært materiale munner ut i Skagerrak og det er mulig mattene med trådalger bidrar med partikler.</t>
  </si>
  <si>
    <t>Påvirker hele kysten men særlig bestander i de litt dypere partier og i mer beskyttete deler av forekomsten.</t>
  </si>
  <si>
    <t>Marin akvakultur overlapper sjelden fysisk med sukkertareskogene og tradisjonelt fiskeoppdrett er også lite utbredt på Skagerrakkysten. Tareoppdrett er på vei til å bli en stor næring og kan innvirke på ville populasjoner, men dette er foreløpig ikke studert. Oppdrett av blåskjell og arter for havbeite er også lite utbredt.</t>
  </si>
  <si>
    <t xml:space="preserve"> Dyrking av tare vil på sikt kunne ha noe påvirkning på vill tare, men slike påvirkninger vil bli nærmere definert og studert i kommende år.</t>
  </si>
  <si>
    <t>Usikkert, men vil sannsynligvis ikke endre status dramatisk de følgende år.</t>
  </si>
  <si>
    <t>Det er sannsynlig at disse faktorene samvirker i negativ retning for sukkertaren. Næringssalter (eutrofiering) utover sommeren vil sammen med redusert beiting fra små herbivore invertebrater føre til økt begroing på tarebladet. Flere av trådalgene blir også begunstiget av høyere temperatur og vil også bli favorisert med mer CO2 som karbon-kilde. Ved både begroing og formørking av vannmassene vil lystingangen til tarebladene reduseres og dermed fotosyntese svekkes, og ved økende temperatur vil tarens respirasjon øke. Taren vil dø når respirasjonen blir høyere enn fotosysntesen. Selv om temperaturene  sjelden overstiger eller er nær den dødelige grensen for hva sukkertare tåler (dette skjer  kun nær overflaten i varme somre), vil en økende temperatur og økende respirasjon bidra til økende dødelighet av taren sammen med de andre faktorene.</t>
  </si>
  <si>
    <t>Slike "multiple stressors" er gjenstand for stor forskningsmessig interesse, men man er ikke kommet langt i god dokumentasjon. Dette samspillet vil rangeres i styrke over de andre. Det kan i noen tilfeller hende at påvirkningsfaktorer kan virke antagonistisk, men slik som forklart i beskrivelsen tyder nåværende kunnskap på at disse vil virke synergistisk og da forsterke hverandre i negativ retning for sukkertaren. Det er også flere ulikheter i miljø og påvirkninger mellom Skagerrak og andre regioner slik at  forskningsinnsats kan rettes inn mot de problemene som antaes størst for Skagerrak.</t>
  </si>
  <si>
    <t xml:space="preserve">Siden tilstanden til sukkertare kan variere fra år til år, kan naturtypen endre status fra år til år, også til det bedre som vi har noen eksempler på. Siden de konkurrerende trådalgene er kortlevde vil ny plass til rekrutter frigis hver vinter, og sukkertare sprer sporene sine om vinteren. Sukkertaren som finner et substrat å etablere seg på avhenger  av  overlevelse gjennom sommeren. Imidlertid er det mange piler som peker i en retning der staturs på lang sikt (&gt; 10 år) vil forverres. Dette begrunnes i observasjoner der sukkertareforekomster svekkes og forsvinner i løpet av juli og august tilsynelatende pga. begroing, og at også stortare som lever under bedre betingelser også har blitt begrodd de siste årene. Både nasjonalt, på Europeisk skala og ellers der tareskoger vokser har det vært sannsynlig at økende havtemperatur og eutrofiering sammen er viktigste årsak til dette, og særlig klimarelaterte trender er vanskelig å snu. </t>
  </si>
  <si>
    <t>Redusere næringssalter</t>
  </si>
  <si>
    <t>Mange tilførsler og spesielle tiltak for hver tilførsel</t>
  </si>
  <si>
    <t>Det ser ikke ut til at begrensete tiltak med å fjerne næringssalter er tikstrekkelig alene, så mulig mer effektivt i samvirke  med andre tiltak.</t>
  </si>
  <si>
    <t>Tilleggseffekter kan være positive med økte økosystemtjenester, men her ble det problemer med utfylling.</t>
  </si>
  <si>
    <t>Er bare mulig på begrensete arealer</t>
  </si>
  <si>
    <t>alle</t>
  </si>
  <si>
    <t>Små, begrensete flater</t>
  </si>
  <si>
    <t>Dykking, ellers mindre utstyr som stein, kjettin, tau</t>
  </si>
  <si>
    <t>Bør samvirke med tiltak 1, 2 og 6.</t>
  </si>
  <si>
    <t xml:space="preserve">Se over. En metode som kun er mulig i små begrensete felt og som monner lite tatt arealet av mulig sukkertareskog langs kysten av Nordsjøen. </t>
  </si>
  <si>
    <t>Redusere lokale eller regionale utslipp, sjekke med database for tilførsler</t>
  </si>
  <si>
    <t>Bør samvirke med tiltak 1.</t>
  </si>
  <si>
    <t>Det er uvisst hvor stor effekt dette vil ha for vannkvalitet på Vestlandet der det store naturlige nedbørsmengder og mange mindre tilførsler.</t>
  </si>
  <si>
    <t>Det fins tiltak for å fjerne næringssalt utslipp fra befolkning, landbruk og avrenning, men i Skagerrak kommer det store tilførsler med havstrømmer fra Kattegat og sørlige del av Nordsjøen. Det er påvist en gradvis reduksjon av næringssalter i Skagerrak, men dette har ikke blitt satt i sammenheng med noen påvist endring i respons.</t>
  </si>
  <si>
    <t>Hele kysten av Skagerrak</t>
  </si>
  <si>
    <t xml:space="preserve"> Effekten med begroing er en typisk "eutrofieffekt", men observasjonene samlet sett tyder på at bortfall av sukkertareskog  har sannsynligvis blitt utløst av et samspill av faktorer. Siden årsakssammenhengene synes å være kompliserte samvirkende faktorer men som ikke har blitt faglig godt dokumentert, vil det være for tidlig å sette igang med dyre tiltak før man har mer sikre indikasjoner på at det virker. Særlig det faktum at i Skagerrak viser tidligere beregninger og ny overvåking at store deler er forsvunnet men allikevel noen steder tegn til bedring, og man vet ikke hvorfor deler av bestanden har overlevd og andre deler dødd ut. Et viktig tiltak vil måtte bygge på kunnskapen om hvorfor noen overlever mens andre dør. En forklaring er at de mer bølgeutsatte forekomstene overlever, mens de i mer beskyttete farvann blir mer overgrodd og dør ut om sommeren.
</t>
  </si>
  <si>
    <t>Dykking med skrape, eller et utstyr som kan blåse bunnen rein.</t>
  </si>
  <si>
    <t>Her kan man transplantere inn tare eller så ut på substrat i tilleg til den taren som rekrutterer naturlig.</t>
  </si>
  <si>
    <t>En generell kommentar til alle de foreslåtte kompenserende tiltakene: Etter ca år 2000 har man sett at tette forekomster og store skoger av sukkertare har blitt erstattet med matter av trådalger og slam der sukkertaren har hatt vanskeligheter med å reetablere seg. Imidlertid har man observert at store deler av sukkertareskogene har overlevt langs hele Skagerrakkysten og har hatt en  evne til å spre seg og rekruttere områder der den har funnet substrat til å feste seg på. Problemet er at disse plantene i økende grad blir overgrodd og dør ut i løpet av sommeren, men i enkelte år har noen overlevd såpass lenge at de kan danne og sende ut sporer. Dette og resultater fra overvåkingstasjonene tyder på at sukkertare har  opportunistiske trekk med god evne til å spre seg og rekruttere der det er forhold for det. Det er således større sjanse for at sukkertare vil spre seg og reetablere seg av seg selv i gode år, enn at man vil kunne lykkes med en rekke tiltak der sannsynligheten/sjansen for at de utplasserte/utplantete tarene blir overgrodd og dør i løpet av relativt kort tid. Det synes som om den beskrevete tilstandsendringen fra sukkertare til trådalger ikke nødvendigvis er en varig tilstandsendring, men en veksling mellom to tilstandsendringer av opportunistiske makroalger som påvirkes av ytre miljøfaktorer som kan variere fra år til år. Man må imidlertid følge med på utviklingen for å se om man må sette inn spesielle kompenserende tiltak dersom bestanden av sukkertare i Skagerrak reduseres dramatisk i forhold til nåværende arealreduksjon. Klimaendringene innebærer også økt vannbevegelse som kan fjere langt mer sediment og trådalger om høsten enn det mekaniske tiltak vil kunne generere.</t>
  </si>
  <si>
    <t>Redusere næringssalter og avrenning som tar med seg partikkulært og løst organisk stoff</t>
  </si>
  <si>
    <t>Her må både ulike kilder til næringssalter og avrenning av partikler og annet organisk materiale reduseres. Dette vil kunne redusere vekst av trådalger og forbedre vannkvalitet og lysforhold for sukkertare.</t>
  </si>
  <si>
    <t>&lt;75%</t>
  </si>
  <si>
    <t>Opprettholde status</t>
  </si>
  <si>
    <t>Få en begrenset tilvekst av tare</t>
  </si>
  <si>
    <t>Få til god gjenvekst slik at naturtypen endrer status</t>
  </si>
  <si>
    <t xml:space="preserve">Her har jeg valgt å ikke fylle inn siden hvert enkelt tiltak sannsynligvis har liten effekt på naturtypen . Det er da tenkt avdempende tiltak som kan føre til status quo eller en forbedring av tilstand av naturtypen sett under ett . Hvis man er heldig med miljøforhold kan noen av de kompenserende tiltakene sannsynligvis ha en tidsbegrenset effekt, men arealet vil være forsvinnende lite i forhold til naturtypen og de deler av sukkertareskog som tross alt fortsatt finnes. </t>
  </si>
  <si>
    <t>Her vil redusert næringstilførsel og mindre partikler i vannmassene og på bunnen kunne gi bedre betingelser for økt vekst og nyrekruttering av sukkertare, og sukkertare vil ha bedre betingelser for å kunne konkurere med framvekst av trådalger. Dette vil kreve store ressurser i rensing for å få til en forbedring av tilstanden til en naturtype som har potensiell utbredelse langs størsteparten av Skagerrak-kysten fra overflata og ned til 15+ m dyp. Databasen TEOTIL vil gi informasjon om lokalitet til tilførsler på årsbasis og vil være oppdatert for å sette inn de mest virksome reduksjoner i tilførsler. Som nevnt vil en del mindre tiltak kun gi begrenset effekt både i tid og rom og er således ikke aktuelt for å få til en større forbedring. Tiltak som gir bedre lysforhold og som øker konkurransefortrinn for sukkertare (reduserte nærings og partikkelforhold om sommeren) vil kunne virke positivt selv om andre faktorer (som klimarelaterte) virker negativt inn. Temperaturøkningen vil i alle fall ha mindre direkte påvirkning på den delen av bestanden som lever nedenfor det varmeste overflatelaget.</t>
  </si>
  <si>
    <t>Teste tiltakspakke 1</t>
  </si>
  <si>
    <t xml:space="preserve">På de områder der sukkertare rekrutterer om våren, men blir overgrodd i løpet av sommeren er det sannsynlig at tiltakspakka vil kunne ha effekt ved at både konkurrenter og vokseforhold for sukkertaren blir bedre. Hysteresis forklares ved at effekter ikke inntrer om man reduserer påvirkningsfaktor til det nivået som skapte problemet, men at man må redusere påvirkningsfaktoren til et mye lavere nivå før man kan oppnå endring. Dette er ikke undersøkt eller dokumentert for Norske forhold, men noen tiltak fra utlandet har sett ut til å ha noe efekt. </t>
  </si>
  <si>
    <t xml:space="preserve">Det er manglende kunnskap om virkning av tiltakene på naturtypen. Pga hysteresis  (se fritekst) er det mulig at respons på tiltaket lar vente på seg, men dette er uvisst for sukkertare på Skagerrak. Dette betyr i så fall at man må redusere påvirkning til meget lavt for å få bort trådalger og få sukkertare tilbake. </t>
  </si>
  <si>
    <t>Kunnskap om virkning av mulige tiltak for reduksjon av næringsalter og avrenning/tilførsler av partikler inkludert organisk materiale.</t>
  </si>
  <si>
    <t>Det vil kreve en stor innsats med godt designete undersøkelser og eksperimenter under kontrollerte forhold i felt og lab, og gjerne med mulighet for å manipulere med hver av påvirkningsfaktorene. Det må søkes etter områder (f eks fjorder) med ulike grader av  påvirkningsfaktorer for å teste effekter. Dette ansees for komplisert, men overvåking viser variasjon i påvirkning innen regioner som kan være retningslinjer for design av undersøkelser.</t>
  </si>
  <si>
    <t>Studere samvirkning av flere enn to påvirkningsfaktorer, helst alle.</t>
  </si>
  <si>
    <r>
      <t>Det er sannsynlig at flere enn to påvirkningsfaktorer virker forsterkende og bidrar til reduksjon av naturtypen</t>
    </r>
    <r>
      <rPr>
        <sz val="11"/>
        <color rgb="FFFF0000"/>
        <rFont val="Calibri"/>
        <family val="2"/>
        <scheme val="minor"/>
      </rPr>
      <t>, men hvordan er dårlig kjent. Det er sannsynlig at alle faktorene kan virke forsterkende negativt på naturtypen. Jo flere faktorer som påvirker i samme retning jo mer komplisert blir det å påvise årsakssammenhenger. Imidlertid vil kunnskap om dette vise hvor det er mest effektivt å sette inn tiltak.</t>
    </r>
  </si>
  <si>
    <t>Å påvise synergieffekter fra flere enn to (og kanskje langt flere enn to) er vanskelig i ett eksperiment, men ved flere eksperimenter der noen faktorer kan testes enkeltvis og sammen, vil dette sammen med nye modeller og teknikker kunne avdekke slike forhold. Det er vanskelig å komme med konkrete forslag, men det foreligger prosjektsøknader med store omfang både arbeidsmessig og økonomiske som har mål å avdekke slike synergier (foreløpig ikke finansiert).</t>
  </si>
  <si>
    <t xml:space="preserve">Det er blitt søkt om forskningsmidler til å øke forståelsen for multiple påvirkningsfaktorer, og hvordan disse påvirker naturtypen negativt. Her vil også klima spille inn, men det ansees ikke relevant å foreslå tiltak for å snu utviklingen i oppvarming av havet. Foreløpig ligger tenperaturen i Skagerrak for det meste under det som er letal temperatur for sukkertare, og særlig i de dypere deler av leveområdet vil sommertemperatur ligge under det som nærmer seg skadelig. Imidlertid er klimaendringer mest positiv for de algene som konkurrerer ut sukkertaren. </t>
  </si>
  <si>
    <t xml:space="preserve">For å få til en status bevaring eller forbedring av sukkertare som naturtype langs kysten fra Svenskegrensa til Lindesnes vil det kreve stor innsats i opprensning og forbedring av vannkvalitet, og små lokale tiltak vil ha liten verdi på regionalt nivå. Siden sukkertare finnes i området, har god spredningsevne og rask vekst vil den komme tilbake av seg selv når forholdene ligger til rette for det. Det er mulig å foreta små lokale tiltak for å få inn sukkertare på små, begrensete områder, men dette kan være både kortvarig (sukkertaren kan bli overgrodd og dø før den blir fertil) og lite aktuelt sett hele naturtypen (arealet) under ett. Dersom det skjer store forverringer av tilstanden til naturtypen i framtiden vil slike tiltak kunne vurderes for å berge artens tilstedeværelse. På Skagerrak-kysten kan det være mulig at store områder lengst øst kan bli mer påvirket enn de områdene lengst vest mot Lindesnes, og tiltak kan vurderes da over større områder innen regionen. I dagens situsjon hvor store deler av naturtypen er inntakt vil det være tilstrekkelig med morplanter i hele området som kan bidra til rekruttering. </t>
  </si>
  <si>
    <t>svært stor usikkerhet (75-100%)</t>
  </si>
  <si>
    <t>Kostnadene er ukjente. De vil avhenge av hvilket geografisk område som skal omfattes og hvor stor forurensningsreduksjon som kreves.</t>
  </si>
  <si>
    <t>Ikke beregnet. Antas lave til middels for svært begrensede områder og middels-høye eller høye dersom noe større/flere områder omfattes.</t>
  </si>
  <si>
    <t>Ikke beregnet. Antas lave til middels for svært begrensede områder og middels-høye til høye dersom noe større/flere områder omfattes.</t>
  </si>
  <si>
    <t>Totalareal</t>
  </si>
  <si>
    <t>Tilstandsreduksjon</t>
  </si>
  <si>
    <t>&lt; 50 % arealtap i perioden 1995-2035</t>
  </si>
  <si>
    <t>&gt; 50 % arealtap i perioden 1995-2035</t>
  </si>
  <si>
    <t>&gt; 50 % av arealet degradert</t>
  </si>
  <si>
    <t>Degradering &lt; 50 % av arealet</t>
  </si>
  <si>
    <t>Et estimat fra 2010 på nåværende areal er sukkertareskog beregnet til  150 km2 på Skagerrakkysten, men teoretisk kan det bli 748 km2. Siden lite er kartlagt ansees dette som det mest realistiske selv om det antaes en overestimering fra denne modellen.</t>
  </si>
  <si>
    <t xml:space="preserve">Siden det er beskrevet flere samvirkende faktorer er det vanskelig med dagens kunnskap å vite hvem eller hvilke faktorer som må reduseres, men det er sannsynlig at flere bør reduseres til under et visst nivå siden de samvirker. Siden utvikling i klimarelaterte påvirkninger  antas å gradvis øke, vil nullalternativet per 2035 synes å kunne bli en dårligere kategori i forhold til helt restituert, eller fortsatt NT sammenliknet med i dag. Siden flere lokaliteter har vist bedring siden 2005 er det mulig å opprettholde samme kategori, og det er i alle fall sannsynlig med fortsatt store forekomster i ytre strøk av utbredelsesområdet der det er bedre vannkvalitret, vannbevegelse og en temperatur (i alle fall på litt dypere vann) som ikke overstiger kritiske nivåer. Det er vist fra andre land at omfattende rensing som forbedrer vannkvalitet (eutrofi, partikler) kan føre til klare forbedringer av tilstanden til bunnvegetasjon. </t>
  </si>
  <si>
    <t>En naturtype som forekommer under vann, som stadig er i endring over år og sesonger, og som kan forekomme langs hele kysten er vanskelig å få oversikt over. Norskekysten er nå beregnet til en lengde på litt over 100 000 km (nesten tre ganger rundt ekvator), så det er vanskelig å få en god oversikt over forekomst for hele landet uten bedre kartlegging som grunnlag for modeller. Kystlinjen til Skagerrak er beregnet til 9445 km, og arealet av totalt mulig forekomst av sukkertareskog på Skagerrakkysten er 5 % av totalen for Norge, men dette er usikre modeller hvis all sukkertareskog hadde vært inntakt. Siden sukkertare ikke har vært kartlagt for utvikling av romlige modeller og mesteparten av sukkertare i Nord-Norge er beitet av kråkeboller, blir arealbetraktninger generelt og i forhold til andre forekomster en vanskelig utfordring uten nærmere utvikling av modeller og kartlegging av forekomster.</t>
  </si>
  <si>
    <t xml:space="preserve">Estimering av areal og arealreduksjon er en mulig måte å beskrive positiv eller negativ utvikling av naturtypen. Siden det er store kystavstander og relativt få punktobservasjoner i forhold til det store potensielle arealet, vil en modellering ha store usikkerheter. Det er imidlertid mulig å bedre tilstanden for individene av sukkertare ved å rense kystvannet for næringssalter og partikler slik at påvekst og forhold for konkurrerende organismer reduseres. </t>
  </si>
  <si>
    <t>Kystvannet i Skagerrak har hatt dårlig status over lang tid, men tilførsle fra nære og fjerne kilder.  Kraftig vekst av trådformete alger om sommeren er et kjent tegn på gode næringsforhold. Tilførsler fra Norske kilder innen regionene er beregnet og rapportert i TEOTIL rapporter årlig, men de langtransporterte kildene er ikke beregnet der. Det er sannsynlig at langtransporterte næringssalter har større betydning i Skagerrak enn i andre regioner langs kysten.</t>
  </si>
  <si>
    <t>Det vil være et mål å snu trenden ved å bedre vannkvalitet slik at sukkertare kan oppnå en bedre tilstand i framtiden. Naturtypen vil allikevel være i en redusert tilstand, og det er vanskelig å se bort fra klimapåvirkning, slik at naturtypen vil fortsatt være truet, men status kan bli en forbedring.</t>
  </si>
  <si>
    <t>Transplantere enkelte tare, Transplantere en tett vegetasjon med tare, eller så ut tare på bunnen eller på substrat i lab som seinere settes ut</t>
  </si>
  <si>
    <t>Det finnes måter for å så ut sporer eller å transplantere ut voksne planter som man fester på tau/kjetting el. Både gjennom ulike eksperimenter og i industriell taredyrking fins det godt utprøvete metoder for å så ut sukkertare på ulike typer substrat som utpå vinteren kan settes ut eller henges ut. Særlig anlegg for taredyrking kan forme store arealer av hengende tareskog.</t>
  </si>
  <si>
    <t>Et begrenset område uten tare endres til et område med enkelte tareplanter som kan gi opphav til nye generasjoner tare . Området bør ha vannkvalitet og vannbevegelse god nok for mulig overlevelse av taren. Bunnen i nærheten bør ha områder som er  rein med fast underlag for rekruttering av nye tarer dersom man får til å holde taren i live til den blir fertil og sprer sporer. Slike tiltak kan variere fra år til år med variasjon i miljøbetingelser.</t>
  </si>
  <si>
    <t>Tiltak 1+4</t>
  </si>
  <si>
    <t xml:space="preserve"> 3, 4, </t>
  </si>
  <si>
    <t>TEOTIL basen beskriver alle tilførsler fra våre kilder, så kan man finne hva som monner mest. TEOTIL angir ikke kilder fra andre områder, noe som er aktuelt for Skagerrak.</t>
  </si>
  <si>
    <t>Bunnen endres fra en algematte med sediment til nakent fjell/stein der ny tare settes ut eller kan slå seg ned under den naturlige spredningen av sporer i vintersesongen.</t>
  </si>
  <si>
    <t>Pågående</t>
  </si>
  <si>
    <t>Kun i fremtiden</t>
  </si>
  <si>
    <t>Ukjent</t>
  </si>
  <si>
    <t>En ubetydelig del av forekomstarealet påvirkes</t>
  </si>
  <si>
    <t>Hele forekomstarealet påvirkes (&gt; 90 %)</t>
  </si>
  <si>
    <t>Rask reduksjon (&gt; 20 % over 10 år)</t>
  </si>
  <si>
    <t>Langsom, men signifikant, reduksjon (&lt; 20 % over 10 år)</t>
  </si>
  <si>
    <t>Ubetydelig/ingen nedgang</t>
  </si>
  <si>
    <t>Påvirkningsfaktor 8</t>
  </si>
  <si>
    <t>Tiltak 5</t>
  </si>
  <si>
    <t>Det foregår generelle tiltak både lokalt, regionalt og internasjonalt for å redusere uslipp av næringssalter, men det som foregår synes ikke å være tilstrekkelig siden tilstanden er dårlig. Det er imidlertid viktig å redusere en viktig faktor som utslipp siden påvirkningsfaktorere som er klimarelaterte er vanskelig å gjøre noe med.  Å forbedre vannkvaliteten over store områder krever et stort krafttak, men slike tiltak har vist seg å kunne virke over tid.</t>
  </si>
  <si>
    <t>3, 4, 5 og 6</t>
  </si>
  <si>
    <t>3 og 4</t>
  </si>
  <si>
    <t>Ikke beregnet pga. lav sannsynlighet for måloppnåelse. Antas svært høye dersom tiltaket omfatter store områder og betydelig forurensningsreduksjon. Avhengig av internasjonalt samarbeid. Samtidig vil dette gi mange andre positive virkninger for miljøet og økosystemtjenester i Skagerrak.</t>
  </si>
  <si>
    <t xml:space="preserve">Ingen av de mindre tiltakene anbefales pga. stor risiko og liten effekt. Det anbefales derimot å teste tiltakspakke 1 (prosjekt 1) regionalt. </t>
  </si>
  <si>
    <t>Sårbar</t>
  </si>
  <si>
    <t>VU</t>
  </si>
  <si>
    <t>Navn, institusjon</t>
  </si>
  <si>
    <t>måned 2018</t>
  </si>
  <si>
    <t>Økonomisk analyse</t>
  </si>
  <si>
    <t>Øyvind Nystad Handberg og Kristin Magnussen, Menon</t>
  </si>
  <si>
    <t>Kunnskapsgrunnlag for sukkertareskog Skagerak - Tiltak for å ta vare på trua natur</t>
  </si>
  <si>
    <t>Vedlegg 95 til NINA rapport 1626: Aalberg Haugen, I.M. et al. 2019. Tiltak for å ta vare på trua natur. Kunnskapsgrunnlag for 90 trua arter og 33 trua naturtyper. NINA Rapport 1626. Norsk institutt for naturforskning</t>
  </si>
  <si>
    <t>Christie H, Andersen GS, Bekkby T, Fagerli CW, Gitmark JK, Gundersen H, Rinde E. (2019) Shifts between sugar kelp and turf algae in Norway: regime shifts or flips between different opportunistic seaweed species? Front. Mar. Sci., 22 February 2019 | https://doi.org/10.3389/fmars.2019.00072. Frontiers in Marine Science, section Marine Ecosystem Ecology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</si>
</sst>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2"/>
      <color theme="1"/>
      <name val="Calibri"/>
      <family val="2"/>
      <scheme val="minor"/>
    </font>
    <font>
      <i/>
      <sz val="12"/>
      <color theme="1"/>
      <name val="Calibri"/>
      <family val="2"/>
      <scheme val="minor"/>
    </font>
    <font>
      <sz val="11"/>
      <color rgb="FFFF0000"/>
      <name val="Calibri"/>
      <family val="2"/>
      <scheme val="minor"/>
    </font>
    <font>
      <sz val="11"/>
      <color theme="1"/>
      <name val="Times New Roman"/>
      <family val="1"/>
    </font>
    <font>
      <sz val="11"/>
      <color theme="1"/>
      <name val="Arial"/>
      <family val="2"/>
    </font>
    <font>
      <sz val="10"/>
      <color theme="1"/>
      <name val="Times New Roman"/>
      <family val="1"/>
    </font>
    <font>
      <sz val="12"/>
      <color theme="1"/>
      <name val="Times New Roman"/>
      <family val="1"/>
    </font>
    <font>
      <b/>
      <sz val="9"/>
      <color indexed="81"/>
      <name val="Tahoma"/>
      <family val="2"/>
    </font>
    <font>
      <sz val="9"/>
      <color indexed="81"/>
      <name val="Tahoma"/>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88">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49" fontId="2" fillId="0" borderId="0" xfId="0" applyNumberFormat="1" applyFont="1" applyAlignment="1">
      <alignment vertical="center"/>
    </xf>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0" fontId="0" fillId="2" borderId="0" xfId="0" applyFill="1"/>
    <xf numFmtId="0" fontId="0" fillId="0" borderId="0" xfId="0" applyAlignment="1">
      <alignment wrapText="1"/>
    </xf>
    <xf numFmtId="0" fontId="5" fillId="0" borderId="0" xfId="0" applyFont="1"/>
    <xf numFmtId="0" fontId="9" fillId="0" borderId="0" xfId="0" applyFont="1"/>
    <xf numFmtId="0" fontId="0" fillId="3" borderId="1" xfId="0" applyFill="1" applyBorder="1"/>
    <xf numFmtId="0" fontId="1" fillId="3" borderId="7" xfId="0" applyFont="1" applyFill="1" applyBorder="1" applyAlignment="1">
      <alignment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5" xfId="0" applyBorder="1"/>
    <xf numFmtId="0" fontId="0" fillId="0" borderId="11" xfId="0" applyBorder="1"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64" fontId="0" fillId="0" borderId="12" xfId="0" applyNumberFormat="1" applyBorder="1"/>
    <xf numFmtId="164" fontId="0" fillId="0" borderId="0" xfId="0" applyNumberFormat="1"/>
    <xf numFmtId="2" fontId="0" fillId="0" borderId="0" xfId="0" applyNumberFormat="1"/>
    <xf numFmtId="164" fontId="0" fillId="0" borderId="11" xfId="0" applyNumberFormat="1" applyBorder="1"/>
    <xf numFmtId="165" fontId="0" fillId="0" borderId="11" xfId="0" applyNumberFormat="1" applyBorder="1"/>
    <xf numFmtId="164" fontId="1" fillId="0" borderId="3" xfId="0" applyNumberFormat="1" applyFont="1" applyBorder="1"/>
    <xf numFmtId="164" fontId="1" fillId="0" borderId="4" xfId="0" applyNumberFormat="1" applyFont="1" applyBorder="1"/>
    <xf numFmtId="0" fontId="0" fillId="0" borderId="2" xfId="0" applyBorder="1"/>
    <xf numFmtId="0" fontId="0" fillId="0" borderId="3" xfId="0" applyBorder="1"/>
    <xf numFmtId="0" fontId="0" fillId="0" borderId="4" xfId="0" applyBorder="1"/>
    <xf numFmtId="0" fontId="0" fillId="0" borderId="14" xfId="0" applyBorder="1"/>
    <xf numFmtId="0" fontId="0" fillId="0" borderId="15" xfId="0" applyBorder="1"/>
    <xf numFmtId="0" fontId="0" fillId="0" borderId="6" xfId="0" applyBorder="1" applyAlignment="1">
      <alignment horizontal="center"/>
    </xf>
    <xf numFmtId="0" fontId="0" fillId="0" borderId="13"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0" fillId="0" borderId="0" xfId="0" applyFont="1" applyAlignment="1">
      <alignment horizontal="justify" vertical="center"/>
    </xf>
    <xf numFmtId="0" fontId="11" fillId="0" borderId="0" xfId="0" applyFont="1" applyAlignment="1">
      <alignment wrapText="1"/>
    </xf>
    <xf numFmtId="0" fontId="12" fillId="0" borderId="0" xfId="0" applyFont="1" applyAlignment="1">
      <alignment horizontal="justify" vertical="center"/>
    </xf>
    <xf numFmtId="0" fontId="13" fillId="0" borderId="0" xfId="0" applyFont="1" applyAlignment="1">
      <alignment horizontal="justify" vertical="center"/>
    </xf>
    <xf numFmtId="0" fontId="0" fillId="5" borderId="0" xfId="0" applyFill="1"/>
    <xf numFmtId="0" fontId="1" fillId="0" borderId="0" xfId="0" applyFont="1" applyAlignment="1">
      <alignment horizontal="left" vertical="top"/>
    </xf>
    <xf numFmtId="0" fontId="1" fillId="5" borderId="0" xfId="0" applyFont="1" applyFill="1"/>
    <xf numFmtId="0" fontId="1" fillId="5" borderId="0" xfId="0" applyFont="1" applyFill="1" applyAlignment="1" applyProtection="1">
      <alignment vertical="top" wrapText="1"/>
      <protection hidden="1"/>
    </xf>
    <xf numFmtId="0" fontId="1" fillId="5" borderId="0" xfId="0" applyFont="1" applyFill="1" applyAlignment="1">
      <alignment wrapText="1"/>
    </xf>
    <xf numFmtId="0" fontId="1" fillId="0" borderId="14" xfId="0" applyFont="1" applyBorder="1" applyProtection="1">
      <protection hidden="1"/>
    </xf>
    <xf numFmtId="0" fontId="0" fillId="0" borderId="15" xfId="0" applyBorder="1" applyProtection="1">
      <protection hidden="1"/>
    </xf>
    <xf numFmtId="0" fontId="0" fillId="0" borderId="6" xfId="0" applyBorder="1" applyProtection="1">
      <protection hidden="1"/>
    </xf>
    <xf numFmtId="0" fontId="1" fillId="0" borderId="12" xfId="0" applyFont="1" applyBorder="1" applyProtection="1">
      <protection hidden="1"/>
    </xf>
    <xf numFmtId="0" fontId="1" fillId="0" borderId="0" xfId="0" applyFont="1" applyProtection="1">
      <protection hidden="1"/>
    </xf>
    <xf numFmtId="0" fontId="1" fillId="0" borderId="13" xfId="0" applyFont="1" applyBorder="1" applyProtection="1">
      <protection hidden="1"/>
    </xf>
    <xf numFmtId="0" fontId="0" fillId="0" borderId="12" xfId="0" applyBorder="1" applyProtection="1">
      <protection hidden="1"/>
    </xf>
    <xf numFmtId="0" fontId="0" fillId="0" borderId="0" xfId="0" applyProtection="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7" fillId="0" borderId="0" xfId="0" applyFont="1" applyAlignment="1">
      <alignment vertical="center"/>
    </xf>
    <xf numFmtId="0" fontId="0" fillId="4" borderId="0" xfId="0" applyFill="1"/>
    <xf numFmtId="0" fontId="0" fillId="6" borderId="0" xfId="0" applyFill="1"/>
    <xf numFmtId="0" fontId="5" fillId="5" borderId="0" xfId="0" applyFont="1" applyFill="1"/>
    <xf numFmtId="0" fontId="9" fillId="5" borderId="0" xfId="0" applyFont="1" applyFill="1"/>
    <xf numFmtId="0" fontId="3" fillId="2" borderId="0" xfId="0" applyFont="1" applyFill="1"/>
    <xf numFmtId="49" fontId="5" fillId="2" borderId="0" xfId="0" applyNumberFormat="1" applyFont="1" applyFill="1"/>
    <xf numFmtId="0" fontId="7" fillId="0" borderId="0" xfId="0" applyFont="1"/>
    <xf numFmtId="17" fontId="7" fillId="0" borderId="0" xfId="0" applyNumberFormat="1" applyFont="1" applyAlignment="1">
      <alignment vertical="center"/>
    </xf>
    <xf numFmtId="49" fontId="0" fillId="2" borderId="0" xfId="0" applyNumberFormat="1" applyFill="1"/>
    <xf numFmtId="0" fontId="1" fillId="2" borderId="0" xfId="0" applyFont="1" applyFill="1"/>
    <xf numFmtId="0" fontId="1" fillId="0" borderId="0" xfId="0" applyFont="1" applyAlignment="1">
      <alignment horizontal="center"/>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571500</xdr:colOff>
      <xdr:row>4</xdr:row>
      <xdr:rowOff>76200</xdr:rowOff>
    </xdr:from>
    <xdr:to>
      <xdr:col>36</xdr:col>
      <xdr:colOff>123825</xdr:colOff>
      <xdr:row>11</xdr:row>
      <xdr:rowOff>1200150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3825" y="838200"/>
          <a:ext cx="6753225" cy="4743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ua%20arter\Sukkertare_Nordsj&#248;en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Tiltaksanalyse gammel"/>
      <sheetName val="Tiltaksanalyse"/>
      <sheetName val="GIS-tabeller"/>
      <sheetName val="Referanser"/>
    </sheetNames>
    <sheetDataSet>
      <sheetData sheetId="0"/>
      <sheetData sheetId="1"/>
      <sheetData sheetId="2">
        <row r="6">
          <cell r="D6" t="str">
            <v>Restaurere</v>
          </cell>
        </row>
        <row r="7">
          <cell r="D7" t="str">
            <v>Restaurere</v>
          </cell>
        </row>
        <row r="8">
          <cell r="D8" t="str">
            <v>Restaurere</v>
          </cell>
        </row>
        <row r="11">
          <cell r="D11" t="str">
            <v>Andre tiltak</v>
          </cell>
        </row>
        <row r="93">
          <cell r="A93" t="str">
            <v>Hindre nedbygging</v>
          </cell>
          <cell r="D93" t="str">
            <v>Hva det vernes mot (eks. all nedbygging eller all ferdsel)</v>
          </cell>
          <cell r="E93" t="str">
            <v>Omtrentlig lokasjon(er), hvis mulig</v>
          </cell>
          <cell r="F93" t="str">
            <v>Evt. andel totalt areal som bevares</v>
          </cell>
        </row>
        <row r="94">
          <cell r="A94" t="str">
            <v>Begrense aktivitet ved inngjerding</v>
          </cell>
          <cell r="D94" t="str">
            <v>Krav til gjerdet (eks. gjerdehøyde, spesielle krav til robusthet, finmasket gitter)</v>
          </cell>
          <cell r="E94" t="str">
            <v>Evt. vedlikehold</v>
          </cell>
          <cell r="F94" t="str">
            <v>Andre forhold ved lokasjon som kan påvirke tiltakskostnaden (eks. terreng, avstand fra vei)</v>
          </cell>
        </row>
        <row r="95">
          <cell r="A95" t="str">
            <v>Beite</v>
          </cell>
          <cell r="D95" t="str">
            <v>Dyreslag</v>
          </cell>
          <cell r="E95" t="str">
            <v>Hvor mange av hvert dyreslag?</v>
          </cell>
          <cell r="F95" t="str">
            <v>Frekvens (en gang, årlig, hvert 5. år? Samme behandling hver gang?)</v>
          </cell>
        </row>
        <row r="96">
          <cell r="A96" t="str">
            <v>Bekjempelse av fremmede arter</v>
          </cell>
          <cell r="D96" t="str">
            <v>Hvilke fremmede arter?</v>
          </cell>
          <cell r="E96" t="str">
            <v>Nærmere beskrivelse av tiltaket (eks. manuell rydding, antall timer per dekar). Evt. referer til spesifikt tiltak i Blaalid (2017)</v>
          </cell>
          <cell r="F96" t="str">
            <v>Frekvens (en gang, årlig, hvert 5. år? Samme behandling hver gang?)</v>
          </cell>
        </row>
        <row r="97">
          <cell r="A97" t="str">
            <v>Hogst</v>
          </cell>
          <cell r="D97" t="str">
            <v>Må trærne fjernes eller kan de ligge?</v>
          </cell>
          <cell r="E97" t="str">
            <v>Spesielt påkrevd utstyr (eks. tungt maskineri)</v>
          </cell>
          <cell r="F97" t="str">
            <v>Frekvens (en gang, årlig, hvert 5. år? Samme behandling hver gang?)</v>
          </cell>
        </row>
        <row r="98">
          <cell r="A98" t="str">
            <v>Skjøtsel</v>
          </cell>
          <cell r="D98" t="str">
            <v>Må biomassen fjernes eller kan det ligge?</v>
          </cell>
          <cell r="E98" t="str">
            <v>Spesielt påkrevd utstyr eller kun manuelt</v>
          </cell>
          <cell r="F98" t="str">
            <v>Frekvens (en gang, årlig, hvert 5. år? Samme behandling hver gang?)</v>
          </cell>
        </row>
        <row r="99">
          <cell r="A99" t="str">
            <v>Etablere yngleområder e.l.</v>
          </cell>
          <cell r="D99" t="str">
            <v>Beskrivelse i detalj hvordan området må endres</v>
          </cell>
          <cell r="E99" t="str">
            <v>Spesielt påkrevd utstyr (eks. gravemaskin)</v>
          </cell>
          <cell r="F99" t="str">
            <v>Andre forhold ved lokasjon som kan påvirke tiltakskostnaden (eks. terreng, avstand fra vei)</v>
          </cell>
        </row>
        <row r="100">
          <cell r="A100" t="str">
            <v>Restaurere</v>
          </cell>
          <cell r="D100" t="str">
            <v>Spesielt påkrevd utstyr (eks. gravemaskin)</v>
          </cell>
          <cell r="E100" t="str">
            <v>Beskrivelse i detalj hvordan området må endres</v>
          </cell>
          <cell r="F100" t="str">
            <v xml:space="preserve"> </v>
          </cell>
        </row>
        <row r="101">
          <cell r="A101" t="str">
            <v>Restaurering av myr</v>
          </cell>
          <cell r="D101" t="str">
            <v>Spesielt påkrevd utstyr (eks. gravemaskin)</v>
          </cell>
          <cell r="E101" t="str">
            <v>Myrtype</v>
          </cell>
          <cell r="F101" t="str">
            <v>Beskrivelse i detalj hvordan området må endres</v>
          </cell>
        </row>
        <row r="102">
          <cell r="A102" t="str">
            <v>Kanalisere ferdsel</v>
          </cell>
          <cell r="D102" t="str">
            <v>Beskrivelse av konstruksjon (eks. sti, meter gangbane, hvor høyt evt. løftet over terrenget)</v>
          </cell>
          <cell r="E102" t="str">
            <v>Andre forhold ved lokasjon som kan påvirke tiltakskostnaden (eks. terreng, avstand fra vei)</v>
          </cell>
          <cell r="F102" t="str">
            <v xml:space="preserve"> </v>
          </cell>
        </row>
        <row r="103">
          <cell r="A103" t="str">
            <v>Kanalisere annen bruk</v>
          </cell>
          <cell r="D103" t="str">
            <v>Beskrivelse av installasjon (type, størrelse, kvaliteter)</v>
          </cell>
          <cell r="E103" t="str">
            <v>Andre forhold ved lokasjon som kan påvirke tiltakskostnaden (eks. terreng, avstand fra vei)</v>
          </cell>
          <cell r="F103" t="str">
            <v xml:space="preserve"> </v>
          </cell>
        </row>
        <row r="104">
          <cell r="A104" t="str">
            <v>Jakt</v>
          </cell>
          <cell r="D104" t="str">
            <v>Bestandsmål</v>
          </cell>
          <cell r="E104" t="str">
            <v>Dyreslag</v>
          </cell>
          <cell r="F104" t="str">
            <v>Andre forhold ved lokasjon som kan påvirke tiltakskostnaden (eks. terreng, avstand fra vei)</v>
          </cell>
        </row>
        <row r="105">
          <cell r="A105" t="str">
            <v>Ex situ-bevaring</v>
          </cell>
          <cell r="D105" t="str">
            <v>Antall/mengde frø i frøbank</v>
          </cell>
          <cell r="E105" t="str">
            <v>Andre krav til bevaringsbed eller frøbank-oppbevaring</v>
          </cell>
          <cell r="F105" t="str">
            <v xml:space="preserve"> </v>
          </cell>
        </row>
        <row r="106">
          <cell r="A106" t="str">
            <v>Andre tiltak</v>
          </cell>
          <cell r="D106" t="str">
            <v xml:space="preserve"> </v>
          </cell>
          <cell r="E106" t="str">
            <v xml:space="preserve"> </v>
          </cell>
          <cell r="F106" t="str">
            <v xml:space="preserve"> </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https://doi.org/10.3389/fmars.2019.000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
  <sheetViews>
    <sheetView workbookViewId="0">
      <selection activeCell="B2" sqref="B2"/>
    </sheetView>
  </sheetViews>
  <sheetFormatPr defaultColWidth="9" defaultRowHeight="15" x14ac:dyDescent="0.25"/>
  <cols>
    <col min="1" max="1" width="18.85546875" customWidth="1"/>
    <col min="2" max="2" width="46.28515625" customWidth="1"/>
    <col min="3" max="3" width="50.140625" customWidth="1"/>
    <col min="4" max="4" width="10.140625" customWidth="1"/>
    <col min="5" max="5" width="28.85546875" customWidth="1"/>
    <col min="6" max="6" width="16.28515625" customWidth="1"/>
    <col min="7" max="7" width="13.7109375" customWidth="1"/>
    <col min="8" max="8" width="21.28515625" customWidth="1"/>
    <col min="9" max="9" width="11.140625" customWidth="1"/>
  </cols>
  <sheetData>
    <row r="1" spans="1:7" x14ac:dyDescent="0.25">
      <c r="A1" t="s">
        <v>488</v>
      </c>
    </row>
    <row r="2" spans="1:7" x14ac:dyDescent="0.25">
      <c r="A2" t="s">
        <v>489</v>
      </c>
    </row>
    <row r="4" spans="1:7" x14ac:dyDescent="0.25">
      <c r="A4" s="2" t="s">
        <v>22</v>
      </c>
      <c r="B4" s="2" t="s">
        <v>21</v>
      </c>
      <c r="C4" s="2" t="s">
        <v>2</v>
      </c>
      <c r="D4" s="2" t="s">
        <v>25</v>
      </c>
      <c r="E4" s="2" t="s">
        <v>3</v>
      </c>
    </row>
    <row r="5" spans="1:7" x14ac:dyDescent="0.25">
      <c r="A5" t="s">
        <v>48</v>
      </c>
      <c r="B5" t="s">
        <v>484</v>
      </c>
      <c r="C5" t="s">
        <v>87</v>
      </c>
      <c r="D5" s="74"/>
      <c r="E5" s="2"/>
    </row>
    <row r="6" spans="1:7" x14ac:dyDescent="0.25">
      <c r="A6" t="s">
        <v>486</v>
      </c>
      <c r="B6" t="s">
        <v>484</v>
      </c>
      <c r="C6" s="6" t="s">
        <v>487</v>
      </c>
      <c r="D6" s="79"/>
      <c r="G6" s="2"/>
    </row>
    <row r="7" spans="1:7" x14ac:dyDescent="0.25">
      <c r="A7" t="s">
        <v>0</v>
      </c>
      <c r="B7" t="s">
        <v>485</v>
      </c>
      <c r="C7" s="6" t="s">
        <v>366</v>
      </c>
      <c r="D7" s="75"/>
      <c r="E7" s="6"/>
    </row>
    <row r="8" spans="1:7" x14ac:dyDescent="0.25">
      <c r="A8" t="s">
        <v>1</v>
      </c>
      <c r="B8" t="s">
        <v>26</v>
      </c>
      <c r="C8" s="6" t="s">
        <v>204</v>
      </c>
      <c r="D8" s="75"/>
      <c r="E8" s="6"/>
    </row>
    <row r="9" spans="1:7" ht="18" customHeight="1" x14ac:dyDescent="0.25">
      <c r="A9" t="s">
        <v>47</v>
      </c>
      <c r="B9" t="s">
        <v>61</v>
      </c>
      <c r="C9" s="76" t="s">
        <v>172</v>
      </c>
      <c r="D9" s="75"/>
      <c r="E9" s="6" t="s">
        <v>367</v>
      </c>
    </row>
    <row r="10" spans="1:7" ht="17.25" customHeight="1" x14ac:dyDescent="0.25">
      <c r="A10" t="s">
        <v>42</v>
      </c>
      <c r="B10" t="s">
        <v>43</v>
      </c>
      <c r="C10" s="69" t="s">
        <v>368</v>
      </c>
      <c r="D10" s="6"/>
      <c r="E10" s="6" t="s">
        <v>173</v>
      </c>
    </row>
    <row r="11" spans="1:7" ht="15.75" x14ac:dyDescent="0.25">
      <c r="A11" t="s">
        <v>236</v>
      </c>
      <c r="B11" t="s">
        <v>369</v>
      </c>
      <c r="C11" s="69" t="s">
        <v>343</v>
      </c>
      <c r="D11" s="6" t="s">
        <v>370</v>
      </c>
      <c r="E11" s="6" t="s">
        <v>371</v>
      </c>
    </row>
    <row r="12" spans="1:7" ht="19.5" customHeight="1" x14ac:dyDescent="0.25">
      <c r="A12" t="s">
        <v>27</v>
      </c>
      <c r="B12" t="s">
        <v>62</v>
      </c>
      <c r="C12" s="77" t="s">
        <v>88</v>
      </c>
      <c r="D12" s="6"/>
      <c r="E12" s="69" t="s">
        <v>197</v>
      </c>
    </row>
    <row r="13" spans="1:7" ht="19.5" customHeight="1" x14ac:dyDescent="0.25">
      <c r="A13" t="s">
        <v>28</v>
      </c>
      <c r="B13" t="s">
        <v>29</v>
      </c>
      <c r="C13" s="6" t="s">
        <v>205</v>
      </c>
      <c r="D13" s="6"/>
      <c r="E13" s="6"/>
    </row>
    <row r="14" spans="1:7" ht="22.5" customHeight="1" x14ac:dyDescent="0.25">
      <c r="A14" t="s">
        <v>30</v>
      </c>
      <c r="B14" t="s">
        <v>31</v>
      </c>
      <c r="C14" s="6" t="s">
        <v>90</v>
      </c>
      <c r="D14" s="6"/>
      <c r="E14" s="6"/>
    </row>
    <row r="15" spans="1:7" x14ac:dyDescent="0.25">
      <c r="A15" t="s">
        <v>32</v>
      </c>
      <c r="B15" s="4">
        <v>2011</v>
      </c>
      <c r="C15" s="6"/>
      <c r="D15" s="78"/>
      <c r="E15" s="6"/>
    </row>
    <row r="16" spans="1:7" ht="17.25" customHeight="1" x14ac:dyDescent="0.25">
      <c r="A16" t="s">
        <v>33</v>
      </c>
      <c r="B16" t="s">
        <v>23</v>
      </c>
      <c r="C16" s="6" t="s">
        <v>170</v>
      </c>
      <c r="D16" s="78"/>
      <c r="E16" s="6" t="s">
        <v>372</v>
      </c>
    </row>
    <row r="17" spans="1:5" ht="15" customHeight="1" x14ac:dyDescent="0.25">
      <c r="A17" t="s">
        <v>34</v>
      </c>
      <c r="B17" t="s">
        <v>24</v>
      </c>
      <c r="C17" s="6" t="s">
        <v>171</v>
      </c>
      <c r="D17" s="78"/>
      <c r="E17" s="6" t="s">
        <v>374</v>
      </c>
    </row>
    <row r="18" spans="1:5" x14ac:dyDescent="0.25">
      <c r="A18" s="1" t="s">
        <v>35</v>
      </c>
      <c r="B18" s="5" t="s">
        <v>58</v>
      </c>
      <c r="C18" s="7" t="s">
        <v>194</v>
      </c>
      <c r="D18" s="8"/>
      <c r="E18" s="6"/>
    </row>
    <row r="19" spans="1:5" ht="16.5" customHeight="1" x14ac:dyDescent="0.25">
      <c r="A19" s="1" t="s">
        <v>36</v>
      </c>
      <c r="B19" s="1" t="s">
        <v>49</v>
      </c>
      <c r="C19" s="7" t="s">
        <v>91</v>
      </c>
      <c r="D19" s="7" t="s">
        <v>195</v>
      </c>
      <c r="E19" s="6"/>
    </row>
    <row r="20" spans="1:5" ht="16.5" customHeight="1" x14ac:dyDescent="0.25">
      <c r="A20" s="1" t="s">
        <v>37</v>
      </c>
      <c r="B20" s="1" t="s">
        <v>49</v>
      </c>
      <c r="C20" s="7" t="s">
        <v>92</v>
      </c>
      <c r="D20" s="7" t="s">
        <v>93</v>
      </c>
      <c r="E20" s="6" t="s">
        <v>89</v>
      </c>
    </row>
    <row r="21" spans="1:5" ht="17.25" customHeight="1" x14ac:dyDescent="0.25">
      <c r="A21" s="1" t="s">
        <v>50</v>
      </c>
      <c r="B21" s="1" t="s">
        <v>83</v>
      </c>
      <c r="C21" s="7"/>
      <c r="D21" s="7" t="s">
        <v>174</v>
      </c>
      <c r="E21" s="6" t="s">
        <v>206</v>
      </c>
    </row>
    <row r="22" spans="1:5" ht="18.75" customHeight="1" x14ac:dyDescent="0.25">
      <c r="A22" s="1" t="s">
        <v>51</v>
      </c>
      <c r="B22" s="1" t="s">
        <v>84</v>
      </c>
      <c r="C22" s="7" t="s">
        <v>201</v>
      </c>
      <c r="D22" s="7" t="s">
        <v>174</v>
      </c>
      <c r="E22" s="6" t="s">
        <v>202</v>
      </c>
    </row>
    <row r="23" spans="1:5" x14ac:dyDescent="0.25">
      <c r="A23" s="5" t="s">
        <v>237</v>
      </c>
      <c r="B23" s="5" t="s">
        <v>238</v>
      </c>
      <c r="C23" s="7"/>
      <c r="D23" s="7"/>
      <c r="E23" s="6"/>
    </row>
    <row r="24" spans="1:5" ht="18.75" customHeight="1" x14ac:dyDescent="0.25">
      <c r="A24" s="1" t="s">
        <v>81</v>
      </c>
      <c r="B24" s="1" t="s">
        <v>82</v>
      </c>
      <c r="C24" s="8"/>
      <c r="D24" s="7" t="s">
        <v>373</v>
      </c>
      <c r="E24" s="6" t="s">
        <v>196</v>
      </c>
    </row>
    <row r="25" spans="1:5" ht="33.75" customHeight="1" x14ac:dyDescent="0.25">
      <c r="A25" s="1" t="s">
        <v>38</v>
      </c>
      <c r="B25" s="1" t="s">
        <v>60</v>
      </c>
      <c r="C25" s="7" t="s">
        <v>454</v>
      </c>
      <c r="D25" s="7" t="s">
        <v>456</v>
      </c>
      <c r="E25" s="6" t="s">
        <v>375</v>
      </c>
    </row>
    <row r="26" spans="1:5" x14ac:dyDescent="0.25">
      <c r="A26" s="1" t="s">
        <v>39</v>
      </c>
      <c r="B26" s="1" t="s">
        <v>344</v>
      </c>
      <c r="C26" s="7" t="s">
        <v>345</v>
      </c>
      <c r="D26" s="7" t="s">
        <v>346</v>
      </c>
      <c r="E26" s="6" t="s">
        <v>376</v>
      </c>
    </row>
    <row r="27" spans="1:5" x14ac:dyDescent="0.25">
      <c r="A27" s="1" t="s">
        <v>39</v>
      </c>
      <c r="B27" s="1" t="s">
        <v>344</v>
      </c>
      <c r="C27" s="7" t="s">
        <v>347</v>
      </c>
      <c r="D27" s="7" t="s">
        <v>348</v>
      </c>
      <c r="E27" s="6" t="s">
        <v>377</v>
      </c>
    </row>
    <row r="28" spans="1:5" x14ac:dyDescent="0.25">
      <c r="A28" s="1" t="s">
        <v>39</v>
      </c>
      <c r="B28" s="1" t="s">
        <v>349</v>
      </c>
      <c r="C28" s="7" t="s">
        <v>350</v>
      </c>
      <c r="D28" s="7" t="s">
        <v>346</v>
      </c>
      <c r="E28" s="6" t="s">
        <v>378</v>
      </c>
    </row>
    <row r="29" spans="1:5" x14ac:dyDescent="0.25">
      <c r="A29" s="1" t="s">
        <v>39</v>
      </c>
      <c r="B29" s="1" t="s">
        <v>349</v>
      </c>
      <c r="C29" s="7" t="s">
        <v>351</v>
      </c>
      <c r="D29" s="7" t="s">
        <v>346</v>
      </c>
      <c r="E29" s="6" t="s">
        <v>352</v>
      </c>
    </row>
    <row r="30" spans="1:5" x14ac:dyDescent="0.25">
      <c r="A30" s="1" t="s">
        <v>39</v>
      </c>
      <c r="B30" s="1" t="s">
        <v>353</v>
      </c>
      <c r="C30" s="7" t="s">
        <v>354</v>
      </c>
      <c r="D30" s="7" t="s">
        <v>346</v>
      </c>
      <c r="E30" s="6" t="s">
        <v>355</v>
      </c>
    </row>
    <row r="31" spans="1:5" x14ac:dyDescent="0.25">
      <c r="A31" s="1" t="s">
        <v>39</v>
      </c>
      <c r="B31" s="1" t="s">
        <v>353</v>
      </c>
      <c r="C31" s="7" t="s">
        <v>356</v>
      </c>
      <c r="D31" s="7" t="s">
        <v>346</v>
      </c>
      <c r="E31" s="6" t="s">
        <v>357</v>
      </c>
    </row>
    <row r="32" spans="1:5" x14ac:dyDescent="0.25">
      <c r="A32" s="1" t="s">
        <v>39</v>
      </c>
      <c r="B32" s="1" t="s">
        <v>353</v>
      </c>
      <c r="C32" s="7" t="s">
        <v>358</v>
      </c>
      <c r="D32" s="7" t="s">
        <v>346</v>
      </c>
      <c r="E32" s="6" t="s">
        <v>379</v>
      </c>
    </row>
    <row r="33" spans="1:9" x14ac:dyDescent="0.25">
      <c r="A33" s="1" t="s">
        <v>39</v>
      </c>
      <c r="B33" s="1" t="s">
        <v>353</v>
      </c>
      <c r="C33" s="7" t="s">
        <v>359</v>
      </c>
      <c r="D33" s="7" t="s">
        <v>346</v>
      </c>
      <c r="E33" s="6" t="s">
        <v>380</v>
      </c>
    </row>
    <row r="34" spans="1:9" x14ac:dyDescent="0.25">
      <c r="A34" s="1" t="s">
        <v>39</v>
      </c>
      <c r="B34" s="1" t="s">
        <v>353</v>
      </c>
      <c r="C34" s="7" t="s">
        <v>360</v>
      </c>
      <c r="D34" s="7" t="s">
        <v>346</v>
      </c>
      <c r="E34" s="6" t="s">
        <v>381</v>
      </c>
    </row>
    <row r="35" spans="1:9" x14ac:dyDescent="0.25">
      <c r="A35" s="1" t="s">
        <v>39</v>
      </c>
      <c r="B35" s="1" t="s">
        <v>361</v>
      </c>
      <c r="C35" s="7" t="s">
        <v>362</v>
      </c>
      <c r="D35" s="7" t="s">
        <v>346</v>
      </c>
      <c r="E35" s="6" t="s">
        <v>363</v>
      </c>
    </row>
    <row r="36" spans="1:9" x14ac:dyDescent="0.25">
      <c r="A36" s="1" t="s">
        <v>39</v>
      </c>
      <c r="B36" s="1" t="s">
        <v>361</v>
      </c>
      <c r="C36" s="7" t="s">
        <v>364</v>
      </c>
      <c r="D36" s="7" t="s">
        <v>346</v>
      </c>
      <c r="E36" s="6" t="s">
        <v>365</v>
      </c>
    </row>
    <row r="37" spans="1:9" ht="20.25" customHeight="1" x14ac:dyDescent="0.25">
      <c r="A37" s="1" t="s">
        <v>40</v>
      </c>
      <c r="B37" s="1" t="s">
        <v>59</v>
      </c>
      <c r="C37" s="7" t="s">
        <v>382</v>
      </c>
      <c r="D37" s="7" t="s">
        <v>175</v>
      </c>
      <c r="E37" s="6" t="s">
        <v>203</v>
      </c>
    </row>
    <row r="38" spans="1:9" ht="18" customHeight="1" x14ac:dyDescent="0.25">
      <c r="A38" s="1" t="s">
        <v>41</v>
      </c>
      <c r="B38" s="1" t="s">
        <v>63</v>
      </c>
      <c r="C38" s="7"/>
      <c r="D38" s="7" t="s">
        <v>176</v>
      </c>
      <c r="E38" s="6" t="s">
        <v>177</v>
      </c>
    </row>
    <row r="39" spans="1:9" x14ac:dyDescent="0.25">
      <c r="C39" s="6"/>
      <c r="D39" s="6"/>
      <c r="E39" s="6"/>
    </row>
    <row r="40" spans="1:9" x14ac:dyDescent="0.25">
      <c r="B40" s="1"/>
      <c r="C40" s="6"/>
      <c r="D40" s="6"/>
      <c r="E40" s="6"/>
    </row>
    <row r="41" spans="1:9" x14ac:dyDescent="0.25">
      <c r="B41" s="3" t="s">
        <v>79</v>
      </c>
    </row>
    <row r="42" spans="1:9" x14ac:dyDescent="0.25">
      <c r="B42" s="2" t="s">
        <v>4</v>
      </c>
      <c r="C42" s="2" t="s">
        <v>52</v>
      </c>
      <c r="D42" s="2" t="s">
        <v>46</v>
      </c>
      <c r="E42" s="2" t="s">
        <v>19</v>
      </c>
      <c r="F42" s="2" t="s">
        <v>20</v>
      </c>
      <c r="G42" s="2" t="s">
        <v>64</v>
      </c>
      <c r="H42" s="2" t="s">
        <v>53</v>
      </c>
    </row>
    <row r="43" spans="1:9" x14ac:dyDescent="0.25">
      <c r="A43" s="2" t="s">
        <v>9</v>
      </c>
      <c r="B43" s="70" t="s">
        <v>193</v>
      </c>
      <c r="C43" t="s">
        <v>181</v>
      </c>
      <c r="D43" t="s">
        <v>467</v>
      </c>
      <c r="E43" t="s">
        <v>471</v>
      </c>
      <c r="F43" t="s">
        <v>473</v>
      </c>
      <c r="H43" t="s">
        <v>394</v>
      </c>
    </row>
    <row r="44" spans="1:9" x14ac:dyDescent="0.25">
      <c r="A44" s="2" t="s">
        <v>44</v>
      </c>
      <c r="B44" s="13" t="s">
        <v>383</v>
      </c>
      <c r="C44" t="s">
        <v>384</v>
      </c>
      <c r="D44" t="s">
        <v>467</v>
      </c>
      <c r="E44" t="s">
        <v>471</v>
      </c>
      <c r="F44" t="s">
        <v>473</v>
      </c>
      <c r="G44" t="s">
        <v>198</v>
      </c>
      <c r="H44" t="s">
        <v>385</v>
      </c>
      <c r="I44" t="s">
        <v>386</v>
      </c>
    </row>
    <row r="45" spans="1:9" x14ac:dyDescent="0.25">
      <c r="A45" s="2" t="s">
        <v>178</v>
      </c>
      <c r="B45" t="s">
        <v>387</v>
      </c>
      <c r="C45" t="s">
        <v>395</v>
      </c>
      <c r="D45" t="s">
        <v>467</v>
      </c>
      <c r="E45" t="s">
        <v>471</v>
      </c>
      <c r="F45" t="s">
        <v>472</v>
      </c>
      <c r="H45" t="s">
        <v>458</v>
      </c>
    </row>
    <row r="46" spans="1:9" ht="45" x14ac:dyDescent="0.25">
      <c r="A46" s="2" t="s">
        <v>179</v>
      </c>
      <c r="B46" s="12" t="s">
        <v>388</v>
      </c>
      <c r="C46" t="s">
        <v>182</v>
      </c>
      <c r="D46" t="s">
        <v>467</v>
      </c>
      <c r="E46" t="s">
        <v>471</v>
      </c>
      <c r="F46" t="s">
        <v>473</v>
      </c>
      <c r="I46" t="s">
        <v>396</v>
      </c>
    </row>
    <row r="47" spans="1:9" x14ac:dyDescent="0.25">
      <c r="A47" s="2" t="s">
        <v>185</v>
      </c>
      <c r="B47" s="13" t="s">
        <v>389</v>
      </c>
      <c r="C47" t="s">
        <v>397</v>
      </c>
      <c r="D47" t="s">
        <v>467</v>
      </c>
      <c r="E47" t="s">
        <v>471</v>
      </c>
      <c r="F47" t="s">
        <v>472</v>
      </c>
      <c r="G47" t="s">
        <v>198</v>
      </c>
      <c r="H47" t="s">
        <v>398</v>
      </c>
      <c r="I47" t="s">
        <v>199</v>
      </c>
    </row>
    <row r="48" spans="1:9" x14ac:dyDescent="0.25">
      <c r="A48" s="2" t="s">
        <v>180</v>
      </c>
      <c r="B48" s="13" t="s">
        <v>390</v>
      </c>
      <c r="C48" t="s">
        <v>186</v>
      </c>
      <c r="D48" t="s">
        <v>467</v>
      </c>
      <c r="E48" t="s">
        <v>471</v>
      </c>
      <c r="F48" t="s">
        <v>472</v>
      </c>
      <c r="G48" t="s">
        <v>198</v>
      </c>
      <c r="H48" t="s">
        <v>399</v>
      </c>
      <c r="I48" t="s">
        <v>400</v>
      </c>
    </row>
    <row r="49" spans="1:8" x14ac:dyDescent="0.25">
      <c r="A49" s="2" t="s">
        <v>184</v>
      </c>
      <c r="B49" s="13" t="s">
        <v>391</v>
      </c>
      <c r="C49" t="s">
        <v>392</v>
      </c>
      <c r="D49" t="s">
        <v>468</v>
      </c>
      <c r="E49" t="s">
        <v>469</v>
      </c>
      <c r="F49" t="s">
        <v>469</v>
      </c>
      <c r="G49" t="s">
        <v>198</v>
      </c>
      <c r="H49" t="s">
        <v>200</v>
      </c>
    </row>
    <row r="50" spans="1:8" x14ac:dyDescent="0.25">
      <c r="A50" s="10" t="s">
        <v>475</v>
      </c>
      <c r="B50" s="13" t="s">
        <v>393</v>
      </c>
      <c r="C50" t="s">
        <v>401</v>
      </c>
      <c r="D50" t="s">
        <v>468</v>
      </c>
      <c r="E50" t="s">
        <v>470</v>
      </c>
      <c r="F50" t="s">
        <v>474</v>
      </c>
      <c r="H50" t="s">
        <v>402</v>
      </c>
    </row>
    <row r="51" spans="1:8" x14ac:dyDescent="0.25">
      <c r="A51" s="2" t="s">
        <v>54</v>
      </c>
      <c r="C51" t="s">
        <v>404</v>
      </c>
      <c r="D51" t="s">
        <v>467</v>
      </c>
      <c r="E51" t="s">
        <v>471</v>
      </c>
      <c r="F51" t="s">
        <v>472</v>
      </c>
      <c r="G51" t="s">
        <v>198</v>
      </c>
      <c r="H51" t="s">
        <v>405</v>
      </c>
    </row>
    <row r="52" spans="1:8" x14ac:dyDescent="0.25">
      <c r="A52" s="2"/>
      <c r="B52" s="2"/>
      <c r="C52" s="2"/>
      <c r="D52" s="2"/>
      <c r="E52" s="2"/>
      <c r="F52" s="2"/>
      <c r="G52" s="2"/>
    </row>
    <row r="54" spans="1:8" x14ac:dyDescent="0.25">
      <c r="A54" s="3" t="s">
        <v>80</v>
      </c>
    </row>
    <row r="55" spans="1:8" x14ac:dyDescent="0.25">
      <c r="A55" s="2" t="s">
        <v>65</v>
      </c>
      <c r="B55" s="2" t="s">
        <v>86</v>
      </c>
      <c r="C55" s="2" t="s">
        <v>53</v>
      </c>
    </row>
    <row r="56" spans="1:8" x14ac:dyDescent="0.25">
      <c r="A56" s="2" t="s">
        <v>482</v>
      </c>
      <c r="B56" t="s">
        <v>483</v>
      </c>
      <c r="C56" t="s">
        <v>459</v>
      </c>
      <c r="D56" s="14"/>
    </row>
    <row r="58" spans="1:8" x14ac:dyDescent="0.25">
      <c r="A58" s="2" t="s">
        <v>66</v>
      </c>
    </row>
    <row r="59" spans="1:8" x14ac:dyDescent="0.25">
      <c r="A59" s="2" t="s">
        <v>68</v>
      </c>
      <c r="B59" s="2" t="s">
        <v>69</v>
      </c>
      <c r="C59" s="2" t="s">
        <v>55</v>
      </c>
      <c r="D59" s="2" t="s">
        <v>56</v>
      </c>
      <c r="E59" s="2" t="s">
        <v>53</v>
      </c>
    </row>
    <row r="60" spans="1:8" x14ac:dyDescent="0.25">
      <c r="A60" s="2" t="s">
        <v>10</v>
      </c>
      <c r="B60" s="52" t="s">
        <v>448</v>
      </c>
      <c r="C60" s="52" t="s">
        <v>450</v>
      </c>
      <c r="D60" s="52" t="s">
        <v>451</v>
      </c>
      <c r="E60" t="s">
        <v>455</v>
      </c>
    </row>
    <row r="61" spans="1:8" x14ac:dyDescent="0.25">
      <c r="A61" s="2" t="s">
        <v>11</v>
      </c>
      <c r="B61" s="52" t="s">
        <v>449</v>
      </c>
      <c r="C61" s="52" t="s">
        <v>453</v>
      </c>
      <c r="D61" s="52" t="s">
        <v>452</v>
      </c>
      <c r="E61" t="s">
        <v>457</v>
      </c>
    </row>
    <row r="62" spans="1:8" x14ac:dyDescent="0.25">
      <c r="A62" s="2" t="s">
        <v>57</v>
      </c>
      <c r="B62" s="71"/>
      <c r="C62" s="14"/>
      <c r="D62" s="14"/>
    </row>
    <row r="65" spans="1:6" x14ac:dyDescent="0.25">
      <c r="C65" s="6"/>
    </row>
    <row r="67" spans="1:6" x14ac:dyDescent="0.25">
      <c r="A67" s="9" t="s">
        <v>67</v>
      </c>
    </row>
    <row r="68" spans="1:6" x14ac:dyDescent="0.25">
      <c r="A68" s="2" t="s">
        <v>70</v>
      </c>
      <c r="B68" s="2" t="s">
        <v>8</v>
      </c>
    </row>
    <row r="69" spans="1:6" x14ac:dyDescent="0.25">
      <c r="A69" t="s">
        <v>403</v>
      </c>
      <c r="B69" t="s">
        <v>406</v>
      </c>
      <c r="F6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5"/>
  <sheetViews>
    <sheetView topLeftCell="A10" workbookViewId="0">
      <selection activeCell="G29" sqref="G29"/>
    </sheetView>
  </sheetViews>
  <sheetFormatPr defaultColWidth="9"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2" t="s">
        <v>78</v>
      </c>
    </row>
    <row r="4" spans="1:18" x14ac:dyDescent="0.25">
      <c r="A4" s="2" t="s">
        <v>5</v>
      </c>
      <c r="B4" s="2" t="s">
        <v>71</v>
      </c>
      <c r="C4" s="2" t="s">
        <v>72</v>
      </c>
      <c r="D4" s="2" t="s">
        <v>252</v>
      </c>
      <c r="E4" s="2" t="s">
        <v>73</v>
      </c>
      <c r="F4" s="2" t="s">
        <v>253</v>
      </c>
      <c r="G4" s="80" t="s">
        <v>254</v>
      </c>
      <c r="H4" s="80"/>
      <c r="I4" s="80"/>
      <c r="J4" s="80"/>
      <c r="K4" s="10" t="s">
        <v>255</v>
      </c>
      <c r="L4" s="2" t="s">
        <v>45</v>
      </c>
      <c r="M4" s="80" t="s">
        <v>256</v>
      </c>
      <c r="N4" s="80"/>
      <c r="O4" s="80"/>
      <c r="P4" s="80"/>
      <c r="Q4" s="2" t="s">
        <v>3</v>
      </c>
      <c r="R4" s="2" t="s">
        <v>74</v>
      </c>
    </row>
    <row r="5" spans="1:18" x14ac:dyDescent="0.25">
      <c r="A5" s="2" t="s">
        <v>77</v>
      </c>
      <c r="B5" s="2"/>
      <c r="C5" s="2"/>
      <c r="D5" s="2" t="str">
        <f>IF(ISTEXT(F6),"(NB! Velg tiltakskategori under)","")</f>
        <v>(NB! Velg tiltakskategori under)</v>
      </c>
      <c r="E5" s="2" t="s">
        <v>257</v>
      </c>
      <c r="F5" s="2" t="s">
        <v>257</v>
      </c>
      <c r="G5" s="80" t="s">
        <v>258</v>
      </c>
      <c r="H5" s="80"/>
      <c r="I5" s="80"/>
      <c r="J5" s="80"/>
      <c r="K5" s="2" t="s">
        <v>259</v>
      </c>
      <c r="L5" s="2" t="s">
        <v>257</v>
      </c>
      <c r="M5" s="53" t="s">
        <v>260</v>
      </c>
      <c r="N5" s="2" t="s">
        <v>261</v>
      </c>
      <c r="O5" s="2" t="s">
        <v>262</v>
      </c>
      <c r="P5" s="2" t="s">
        <v>263</v>
      </c>
    </row>
    <row r="6" spans="1:18" ht="60" customHeight="1" x14ac:dyDescent="0.25">
      <c r="A6" s="2" t="s">
        <v>15</v>
      </c>
      <c r="B6" t="s">
        <v>407</v>
      </c>
      <c r="C6" t="s">
        <v>187</v>
      </c>
      <c r="D6" s="54" t="s">
        <v>309</v>
      </c>
      <c r="E6" t="s">
        <v>478</v>
      </c>
      <c r="F6" t="s">
        <v>420</v>
      </c>
      <c r="G6" s="55" t="s">
        <v>421</v>
      </c>
      <c r="H6" s="55" t="s">
        <v>408</v>
      </c>
      <c r="I6" s="55" t="s">
        <v>465</v>
      </c>
      <c r="J6" s="55" t="str">
        <f>IF(ISNUMBER(SEARCH([1]Tiltaksanalyse!$A$93,$D6)),[1]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xml:space="preserve"> </v>
      </c>
      <c r="K6" s="56"/>
      <c r="L6" t="s">
        <v>409</v>
      </c>
      <c r="M6" s="54"/>
      <c r="N6" s="54"/>
      <c r="O6" s="54"/>
      <c r="P6" s="52" t="s">
        <v>410</v>
      </c>
      <c r="Q6" s="12" t="s">
        <v>422</v>
      </c>
      <c r="R6" s="52" t="s">
        <v>445</v>
      </c>
    </row>
    <row r="7" spans="1:18" ht="60" customHeight="1" x14ac:dyDescent="0.25">
      <c r="A7" s="2" t="s">
        <v>17</v>
      </c>
      <c r="B7" t="s">
        <v>188</v>
      </c>
      <c r="C7" t="s">
        <v>189</v>
      </c>
      <c r="D7" s="54" t="s">
        <v>309</v>
      </c>
      <c r="E7" t="s">
        <v>190</v>
      </c>
      <c r="F7" t="s">
        <v>233</v>
      </c>
      <c r="G7" s="55" t="s">
        <v>411</v>
      </c>
      <c r="H7" s="55" t="s">
        <v>423</v>
      </c>
      <c r="I7" s="55" t="s">
        <v>466</v>
      </c>
      <c r="J7" s="55" t="str">
        <f>IF(ISNUMBER(SEARCH([1]Tiltaksanalyse!$A$93,$D7)),[1]Tiltaksanalyse!F$93,IF(ISNUMBER(SEARCH([1]Tiltaksanalyse!$A$94,[1]Tiltaksanalyse!$D7)),[1]Tiltaksanalyse!F$94,IF(ISNUMBER(SEARCH([1]Tiltaksanalyse!$A$95,[1]Tiltaksanalyse!$D7)),[1]Tiltaksanalyse!F$95,IF(ISNUMBER(SEARCH([1]Tiltaksanalyse!$A$96,[1]Tiltaksanalyse!$D7)),[1]Tiltaksanalyse!F$96,IF(ISNUMBER(SEARCH([1]Tiltaksanalyse!$A$97,[1]Tiltaksanalyse!$D7)),[1]Tiltaksanalyse!F$97,IF(ISNUMBER(SEARCH([1]Tiltaksanalyse!$A$98,[1]Tiltaksanalyse!$D7)),[1]Tiltaksanalyse!F$98,IF(ISNUMBER(SEARCH([1]Tiltaksanalyse!$A$99,[1]Tiltaksanalyse!$D7)),[1]Tiltaksanalyse!F$99,IF(ISNUMBER(SEARCH([1]Tiltaksanalyse!$A$100,[1]Tiltaksanalyse!$D7)),[1]Tiltaksanalyse!F$100,IF(ISNUMBER(SEARCH([1]Tiltaksanalyse!$A$101,[1]Tiltaksanalyse!$D7)),[1]Tiltaksanalyse!F$101,IF(ISNUMBER(SEARCH([1]Tiltaksanalyse!$A$102,[1]Tiltaksanalyse!$D7)),[1]Tiltaksanalyse!F$102,IF(ISNUMBER(SEARCH([1]Tiltaksanalyse!$A$103,[1]Tiltaksanalyse!$D7)),[1]Tiltaksanalyse!F$103,IF(ISNUMBER(SEARCH([1]Tiltaksanalyse!$A$104,[1]Tiltaksanalyse!$D7)),[1]Tiltaksanalyse!F$104,IF(ISNUMBER(SEARCH([1]Tiltaksanalyse!$A$105,[1]Tiltaksanalyse!$D7)),[1]Tiltaksanalyse!F$105,IF(ISNUMBER(SEARCH([1]Tiltaksanalyse!$A$106,[1]Tiltaksanalyse!$D7)),[1]Tiltaksanalyse!F$106,IF(ISNUMBER(SEARCH([1]Tiltaksanalyse!$A$108,[1]Tiltaksanalyse!$D7)),[1]Tiltaksanalyse!F$107,"")))))))))))))))</f>
        <v xml:space="preserve"> </v>
      </c>
      <c r="K7" s="56"/>
      <c r="L7" t="s">
        <v>424</v>
      </c>
      <c r="M7" s="54"/>
      <c r="N7" s="54"/>
      <c r="O7" s="54"/>
      <c r="P7" s="54"/>
      <c r="Q7" t="s">
        <v>425</v>
      </c>
      <c r="R7" s="52" t="s">
        <v>446</v>
      </c>
    </row>
    <row r="8" spans="1:18" ht="60" customHeight="1" x14ac:dyDescent="0.25">
      <c r="A8" s="2" t="s">
        <v>234</v>
      </c>
      <c r="B8" t="s">
        <v>460</v>
      </c>
      <c r="C8" t="s">
        <v>189</v>
      </c>
      <c r="D8" s="54" t="s">
        <v>309</v>
      </c>
      <c r="E8" t="s">
        <v>412</v>
      </c>
      <c r="F8" t="s">
        <v>461</v>
      </c>
      <c r="G8" s="55" t="s">
        <v>413</v>
      </c>
      <c r="H8" s="55" t="s">
        <v>414</v>
      </c>
      <c r="I8" s="55" t="s">
        <v>462</v>
      </c>
      <c r="J8" s="55" t="str">
        <f>IF(ISNUMBER(SEARCH([1]Tiltaksanalyse!$A$93,$D8)),[1]Tiltaksanalyse!F$93,IF(ISNUMBER(SEARCH([1]Tiltaksanalyse!$A$94,[1]Tiltaksanalyse!$D8)),[1]Tiltaksanalyse!F$94,IF(ISNUMBER(SEARCH([1]Tiltaksanalyse!$A$95,[1]Tiltaksanalyse!$D8)),[1]Tiltaksanalyse!F$95,IF(ISNUMBER(SEARCH([1]Tiltaksanalyse!$A$96,[1]Tiltaksanalyse!$D8)),[1]Tiltaksanalyse!F$96,IF(ISNUMBER(SEARCH([1]Tiltaksanalyse!$A$97,[1]Tiltaksanalyse!$D8)),[1]Tiltaksanalyse!F$97,IF(ISNUMBER(SEARCH([1]Tiltaksanalyse!$A$98,[1]Tiltaksanalyse!$D8)),[1]Tiltaksanalyse!F$98,IF(ISNUMBER(SEARCH([1]Tiltaksanalyse!$A$99,[1]Tiltaksanalyse!$D8)),[1]Tiltaksanalyse!F$99,IF(ISNUMBER(SEARCH([1]Tiltaksanalyse!$A$100,[1]Tiltaksanalyse!$D8)),[1]Tiltaksanalyse!F$100,IF(ISNUMBER(SEARCH([1]Tiltaksanalyse!$A$101,[1]Tiltaksanalyse!$D8)),[1]Tiltaksanalyse!F$101,IF(ISNUMBER(SEARCH([1]Tiltaksanalyse!$A$102,[1]Tiltaksanalyse!$D8)),[1]Tiltaksanalyse!F$102,IF(ISNUMBER(SEARCH([1]Tiltaksanalyse!$A$103,[1]Tiltaksanalyse!$D8)),[1]Tiltaksanalyse!F$103,IF(ISNUMBER(SEARCH([1]Tiltaksanalyse!$A$104,[1]Tiltaksanalyse!$D8)),[1]Tiltaksanalyse!F$104,IF(ISNUMBER(SEARCH([1]Tiltaksanalyse!$A$105,[1]Tiltaksanalyse!$D8)),[1]Tiltaksanalyse!F$105,IF(ISNUMBER(SEARCH([1]Tiltaksanalyse!$A$106,[1]Tiltaksanalyse!$D8)),[1]Tiltaksanalyse!F$106,IF(ISNUMBER(SEARCH([1]Tiltaksanalyse!$A$108,[1]Tiltaksanalyse!$D8)),[1]Tiltaksanalyse!F$107,"")))))))))))))))</f>
        <v xml:space="preserve"> </v>
      </c>
      <c r="K8" s="56"/>
      <c r="L8" t="s">
        <v>415</v>
      </c>
      <c r="M8" s="54"/>
      <c r="N8" s="54"/>
      <c r="O8" s="54"/>
      <c r="P8" s="54"/>
      <c r="Q8" t="s">
        <v>416</v>
      </c>
      <c r="R8" s="52" t="s">
        <v>447</v>
      </c>
    </row>
    <row r="9" spans="1:18" ht="60" customHeight="1" x14ac:dyDescent="0.25">
      <c r="A9" s="2" t="s">
        <v>235</v>
      </c>
      <c r="B9" t="s">
        <v>191</v>
      </c>
      <c r="C9" t="s">
        <v>187</v>
      </c>
      <c r="D9" s="54" t="s">
        <v>334</v>
      </c>
      <c r="E9" s="46" t="s">
        <v>479</v>
      </c>
      <c r="F9" t="s">
        <v>192</v>
      </c>
      <c r="G9" s="55" t="s">
        <v>417</v>
      </c>
      <c r="H9" s="55" t="str">
        <f>IF(ISNUMBER(SEARCH([1]Tiltaksanalyse!$A$93,$D9)),[1]Tiltaksanalyse!D$93,IF(ISNUMBER(SEARCH([1]Tiltaksanalyse!$A$94,[1]Tiltaksanalyse!$D11)),[1]Tiltaksanalyse!D$94,IF(ISNUMBER(SEARCH([1]Tiltaksanalyse!$A$95,[1]Tiltaksanalyse!$D11)),[1]Tiltaksanalyse!D$95,IF(ISNUMBER(SEARCH([1]Tiltaksanalyse!$A$96,[1]Tiltaksanalyse!$D11)),[1]Tiltaksanalyse!D$96,IF(ISNUMBER(SEARCH([1]Tiltaksanalyse!$A$97,[1]Tiltaksanalyse!$D11)),[1]Tiltaksanalyse!D$97,IF(ISNUMBER(SEARCH([1]Tiltaksanalyse!$A$98,[1]Tiltaksanalyse!$D11)),[1]Tiltaksanalyse!D$98,IF(ISNUMBER(SEARCH([1]Tiltaksanalyse!$A$99,[1]Tiltaksanalyse!$D11)),[1]Tiltaksanalyse!D$99,IF(ISNUMBER(SEARCH([1]Tiltaksanalyse!$A$100,[1]Tiltaksanalyse!$D11)),[1]Tiltaksanalyse!D$100,IF(ISNUMBER(SEARCH([1]Tiltaksanalyse!$A$101,[1]Tiltaksanalyse!$D11)),[1]Tiltaksanalyse!D$101,IF(ISNUMBER(SEARCH([1]Tiltaksanalyse!$A$102,[1]Tiltaksanalyse!$D11)),[1]Tiltaksanalyse!D$102,IF(ISNUMBER(SEARCH([1]Tiltaksanalyse!$A$103,[1]Tiltaksanalyse!$D11)),[1]Tiltaksanalyse!D$103,IF(ISNUMBER(SEARCH([1]Tiltaksanalyse!$A$104,[1]Tiltaksanalyse!$D11)),[1]Tiltaksanalyse!D$104,IF(ISNUMBER(SEARCH([1]Tiltaksanalyse!$A$105,[1]Tiltaksanalyse!$D11)),[1]Tiltaksanalyse!D$105,IF(ISNUMBER(SEARCH([1]Tiltaksanalyse!$A$106,[1]Tiltaksanalyse!$D11)),[1]Tiltaksanalyse!D$106,IF(ISNUMBER(SEARCH([1]Tiltaksanalyse!$A$108,[1]Tiltaksanalyse!$D11)),[1]Tiltaksanalyse!D$107,"")))))))))))))))</f>
        <v xml:space="preserve"> </v>
      </c>
      <c r="I9" s="55" t="str">
        <f>IF(ISNUMBER(SEARCH([1]Tiltaksanalyse!$A$93,$D9)),[1]Tiltaksanalyse!E$93,IF(ISNUMBER(SEARCH([1]Tiltaksanalyse!$A$94,[1]Tiltaksanalyse!$D11)),[1]Tiltaksanalyse!E$94,IF(ISNUMBER(SEARCH([1]Tiltaksanalyse!$A$95,[1]Tiltaksanalyse!$D11)),[1]Tiltaksanalyse!E$95,IF(ISNUMBER(SEARCH([1]Tiltaksanalyse!$A$96,[1]Tiltaksanalyse!$D11)),[1]Tiltaksanalyse!E$96,IF(ISNUMBER(SEARCH([1]Tiltaksanalyse!$A$97,[1]Tiltaksanalyse!$D11)),[1]Tiltaksanalyse!E$97,IF(ISNUMBER(SEARCH([1]Tiltaksanalyse!$A$98,[1]Tiltaksanalyse!$D11)),[1]Tiltaksanalyse!E$98,IF(ISNUMBER(SEARCH([1]Tiltaksanalyse!$A$99,[1]Tiltaksanalyse!$D11)),[1]Tiltaksanalyse!E$99,IF(ISNUMBER(SEARCH([1]Tiltaksanalyse!$A$100,[1]Tiltaksanalyse!$D11)),[1]Tiltaksanalyse!E$100,IF(ISNUMBER(SEARCH([1]Tiltaksanalyse!$A$101,[1]Tiltaksanalyse!$D11)),[1]Tiltaksanalyse!E$101,IF(ISNUMBER(SEARCH([1]Tiltaksanalyse!$A$102,[1]Tiltaksanalyse!$D11)),[1]Tiltaksanalyse!E$102,IF(ISNUMBER(SEARCH([1]Tiltaksanalyse!$A$103,[1]Tiltaksanalyse!$D11)),[1]Tiltaksanalyse!E$103,IF(ISNUMBER(SEARCH([1]Tiltaksanalyse!$A$104,[1]Tiltaksanalyse!$D11)),[1]Tiltaksanalyse!E$104,IF(ISNUMBER(SEARCH([1]Tiltaksanalyse!$A$105,[1]Tiltaksanalyse!$D11)),[1]Tiltaksanalyse!E$105,IF(ISNUMBER(SEARCH([1]Tiltaksanalyse!$A$106,[1]Tiltaksanalyse!$D11)),[1]Tiltaksanalyse!E$106,IF(ISNUMBER(SEARCH([1]Tiltaksanalyse!$A$108,[1]Tiltaksanalyse!$D11)),[1]Tiltaksanalyse!E$107,"")))))))))))))))</f>
        <v xml:space="preserve"> </v>
      </c>
      <c r="J9" s="55" t="str">
        <f>IF(ISNUMBER(SEARCH([1]Tiltaksanalyse!$A$93,$D9)),[1]Tiltaksanalyse!F$93,IF(ISNUMBER(SEARCH([1]Tiltaksanalyse!$A$94,[1]Tiltaksanalyse!$D11)),[1]Tiltaksanalyse!F$94,IF(ISNUMBER(SEARCH([1]Tiltaksanalyse!$A$95,[1]Tiltaksanalyse!$D11)),[1]Tiltaksanalyse!F$95,IF(ISNUMBER(SEARCH([1]Tiltaksanalyse!$A$96,[1]Tiltaksanalyse!$D11)),[1]Tiltaksanalyse!F$96,IF(ISNUMBER(SEARCH([1]Tiltaksanalyse!$A$97,[1]Tiltaksanalyse!$D11)),[1]Tiltaksanalyse!F$97,IF(ISNUMBER(SEARCH([1]Tiltaksanalyse!$A$98,[1]Tiltaksanalyse!$D11)),[1]Tiltaksanalyse!F$98,IF(ISNUMBER(SEARCH([1]Tiltaksanalyse!$A$99,[1]Tiltaksanalyse!$D11)),[1]Tiltaksanalyse!F$99,IF(ISNUMBER(SEARCH([1]Tiltaksanalyse!$A$100,[1]Tiltaksanalyse!$D11)),[1]Tiltaksanalyse!F$100,IF(ISNUMBER(SEARCH([1]Tiltaksanalyse!$A$101,[1]Tiltaksanalyse!$D11)),[1]Tiltaksanalyse!F$101,IF(ISNUMBER(SEARCH([1]Tiltaksanalyse!$A$102,[1]Tiltaksanalyse!$D11)),[1]Tiltaksanalyse!F$102,IF(ISNUMBER(SEARCH([1]Tiltaksanalyse!$A$103,[1]Tiltaksanalyse!$D11)),[1]Tiltaksanalyse!F$103,IF(ISNUMBER(SEARCH([1]Tiltaksanalyse!$A$104,[1]Tiltaksanalyse!$D11)),[1]Tiltaksanalyse!F$104,IF(ISNUMBER(SEARCH([1]Tiltaksanalyse!$A$105,[1]Tiltaksanalyse!$D11)),[1]Tiltaksanalyse!F$105,IF(ISNUMBER(SEARCH([1]Tiltaksanalyse!$A$106,[1]Tiltaksanalyse!$D11)),[1]Tiltaksanalyse!F$106,IF(ISNUMBER(SEARCH([1]Tiltaksanalyse!$A$108,[1]Tiltaksanalyse!$D11)),[1]Tiltaksanalyse!F$107,"")))))))))))))))</f>
        <v xml:space="preserve"> </v>
      </c>
      <c r="K9" s="56"/>
      <c r="L9" t="s">
        <v>418</v>
      </c>
      <c r="M9" s="54"/>
      <c r="N9" s="54"/>
      <c r="O9" s="54"/>
      <c r="P9" s="54"/>
      <c r="Q9" t="s">
        <v>419</v>
      </c>
      <c r="R9" s="52" t="s">
        <v>445</v>
      </c>
    </row>
    <row r="10" spans="1:18" x14ac:dyDescent="0.25">
      <c r="A10" s="2"/>
      <c r="R10" s="52"/>
    </row>
    <row r="11" spans="1:18" x14ac:dyDescent="0.25">
      <c r="A11" s="2" t="s">
        <v>75</v>
      </c>
    </row>
    <row r="12" spans="1:18" ht="160.5" customHeight="1" x14ac:dyDescent="0.25">
      <c r="A12" s="2" t="s">
        <v>476</v>
      </c>
      <c r="B12" t="s">
        <v>183</v>
      </c>
      <c r="C12" t="s">
        <v>187</v>
      </c>
      <c r="D12" s="52"/>
      <c r="E12" t="s">
        <v>464</v>
      </c>
      <c r="F12" t="s">
        <v>477</v>
      </c>
      <c r="G12" s="11"/>
      <c r="H12" s="11"/>
      <c r="I12" s="11"/>
      <c r="J12" s="11"/>
      <c r="K12" s="11"/>
      <c r="L12" s="54"/>
      <c r="M12" s="54"/>
      <c r="N12" s="54"/>
      <c r="O12" s="54"/>
      <c r="P12" s="54"/>
      <c r="Q12" t="s">
        <v>342</v>
      </c>
      <c r="R12" s="2"/>
    </row>
    <row r="13" spans="1:18" x14ac:dyDescent="0.25">
      <c r="A13" s="2" t="s">
        <v>264</v>
      </c>
      <c r="B13" s="52" t="s">
        <v>426</v>
      </c>
      <c r="C13" s="52"/>
      <c r="D13" s="52"/>
      <c r="E13" s="52"/>
      <c r="F13" s="52" t="s">
        <v>427</v>
      </c>
      <c r="G13" s="11"/>
      <c r="H13" s="11"/>
      <c r="I13" s="11"/>
      <c r="J13" s="11"/>
      <c r="K13" s="11"/>
      <c r="L13" s="54"/>
      <c r="M13" s="54"/>
      <c r="N13" s="54"/>
      <c r="O13" s="54"/>
      <c r="P13" s="54"/>
      <c r="Q13" s="54"/>
      <c r="R13" s="11"/>
    </row>
    <row r="14" spans="1:18" x14ac:dyDescent="0.25">
      <c r="A14" s="2" t="s">
        <v>463</v>
      </c>
      <c r="C14" s="52"/>
      <c r="D14" s="52"/>
      <c r="E14" s="52"/>
      <c r="F14" s="52"/>
      <c r="G14" s="11"/>
      <c r="H14" s="11"/>
      <c r="I14" s="11"/>
      <c r="J14" s="11"/>
      <c r="K14" s="11"/>
      <c r="L14" s="54"/>
      <c r="M14" s="54"/>
      <c r="N14" s="54"/>
      <c r="O14" s="54"/>
      <c r="P14" s="54"/>
      <c r="Q14" s="54"/>
      <c r="R14" s="11"/>
    </row>
    <row r="15" spans="1:18" x14ac:dyDescent="0.25">
      <c r="A15" s="2"/>
    </row>
    <row r="16" spans="1:18" x14ac:dyDescent="0.25">
      <c r="A16" s="2"/>
      <c r="F16" s="3" t="s">
        <v>265</v>
      </c>
    </row>
    <row r="17" spans="1:10" x14ac:dyDescent="0.25">
      <c r="A17" s="2" t="s">
        <v>78</v>
      </c>
      <c r="B17" s="2" t="s">
        <v>7</v>
      </c>
      <c r="C17" s="2"/>
      <c r="D17" s="2"/>
      <c r="E17" s="2"/>
      <c r="F17" s="2" t="s">
        <v>12</v>
      </c>
      <c r="G17" s="2"/>
      <c r="J17" s="10" t="s">
        <v>85</v>
      </c>
    </row>
    <row r="18" spans="1:10" ht="15" customHeight="1" x14ac:dyDescent="0.25">
      <c r="A18" s="2"/>
      <c r="B18" s="2" t="s">
        <v>10</v>
      </c>
      <c r="C18" s="2" t="s">
        <v>11</v>
      </c>
      <c r="D18" s="2"/>
      <c r="E18" s="2" t="s">
        <v>266</v>
      </c>
      <c r="F18" s="2" t="s">
        <v>10</v>
      </c>
      <c r="G18" s="2" t="s">
        <v>11</v>
      </c>
      <c r="H18" s="2" t="s">
        <v>266</v>
      </c>
      <c r="I18" s="2"/>
    </row>
    <row r="19" spans="1:10" ht="15" customHeight="1" x14ac:dyDescent="0.25">
      <c r="A19" s="2" t="s">
        <v>77</v>
      </c>
      <c r="B19" s="2" t="s">
        <v>429</v>
      </c>
      <c r="C19" s="2" t="s">
        <v>430</v>
      </c>
      <c r="D19" s="2"/>
      <c r="E19" s="2" t="s">
        <v>431</v>
      </c>
      <c r="F19" s="2"/>
      <c r="G19" s="2"/>
      <c r="H19" s="2"/>
      <c r="I19" s="2"/>
      <c r="J19" s="2"/>
    </row>
    <row r="20" spans="1:10" ht="15" customHeight="1" x14ac:dyDescent="0.25">
      <c r="A20" s="2" t="s">
        <v>15</v>
      </c>
      <c r="B20" s="54"/>
      <c r="C20" s="54"/>
      <c r="D20" s="54"/>
      <c r="E20" s="54"/>
      <c r="F20" s="54"/>
      <c r="G20" s="54"/>
      <c r="H20" s="54"/>
      <c r="I20" s="54"/>
      <c r="J20" s="54" t="s">
        <v>432</v>
      </c>
    </row>
    <row r="21" spans="1:10" ht="15" customHeight="1" x14ac:dyDescent="0.25">
      <c r="A21" s="2" t="s">
        <v>17</v>
      </c>
      <c r="B21" s="54"/>
      <c r="C21" s="54"/>
      <c r="D21" s="54"/>
      <c r="E21" s="54"/>
      <c r="F21" s="54"/>
      <c r="G21" s="54"/>
      <c r="H21" s="54"/>
      <c r="I21" s="54"/>
      <c r="J21" s="54"/>
    </row>
    <row r="22" spans="1:10" ht="15" customHeight="1" x14ac:dyDescent="0.25">
      <c r="A22" s="2" t="s">
        <v>76</v>
      </c>
      <c r="B22" s="52"/>
      <c r="C22" s="52"/>
      <c r="D22" s="52"/>
      <c r="E22" s="52"/>
      <c r="F22" s="52"/>
      <c r="G22" s="52"/>
      <c r="H22" s="52"/>
      <c r="I22" s="52"/>
      <c r="J22" s="52"/>
    </row>
    <row r="23" spans="1:10" ht="15" customHeight="1" x14ac:dyDescent="0.25">
      <c r="A23" s="2"/>
    </row>
    <row r="24" spans="1:10" ht="15" customHeight="1" x14ac:dyDescent="0.25">
      <c r="A24" s="2"/>
    </row>
    <row r="27" spans="1:10" x14ac:dyDescent="0.25">
      <c r="F27" s="3" t="s">
        <v>267</v>
      </c>
    </row>
    <row r="28" spans="1:10" x14ac:dyDescent="0.25">
      <c r="A28" s="10"/>
      <c r="B28" s="10" t="s">
        <v>5</v>
      </c>
      <c r="C28" s="10"/>
      <c r="D28" s="10"/>
      <c r="E28" s="10"/>
      <c r="F28" s="10" t="s">
        <v>12</v>
      </c>
      <c r="G28" s="10" t="s">
        <v>6</v>
      </c>
      <c r="H28" s="10" t="s">
        <v>268</v>
      </c>
      <c r="I28" s="10" t="s">
        <v>53</v>
      </c>
    </row>
    <row r="29" spans="1:10" x14ac:dyDescent="0.25">
      <c r="A29" s="2" t="s">
        <v>13</v>
      </c>
      <c r="B29" s="72" t="s">
        <v>15</v>
      </c>
      <c r="C29" s="72" t="s">
        <v>235</v>
      </c>
      <c r="D29" s="73"/>
      <c r="E29" s="73"/>
      <c r="F29" s="72" t="s">
        <v>428</v>
      </c>
      <c r="G29" s="52" t="s">
        <v>480</v>
      </c>
      <c r="H29" s="52" t="s">
        <v>444</v>
      </c>
      <c r="I29" s="52"/>
      <c r="J29" t="s">
        <v>433</v>
      </c>
    </row>
    <row r="30" spans="1:10" x14ac:dyDescent="0.25">
      <c r="A30" s="2" t="s">
        <v>14</v>
      </c>
      <c r="B30" s="52"/>
      <c r="C30" s="52"/>
      <c r="D30" s="52"/>
      <c r="E30" s="52"/>
      <c r="F30" s="52"/>
      <c r="G30" s="52"/>
      <c r="H30" s="52"/>
      <c r="I30" s="52"/>
    </row>
    <row r="31" spans="1:10" x14ac:dyDescent="0.25">
      <c r="A31" s="2" t="s">
        <v>16</v>
      </c>
      <c r="B31" s="52"/>
      <c r="C31" s="52"/>
      <c r="D31" s="52"/>
      <c r="E31" s="52"/>
      <c r="F31" s="52"/>
      <c r="G31" s="52"/>
      <c r="H31" s="52"/>
      <c r="I31" s="52"/>
    </row>
    <row r="32" spans="1:10" x14ac:dyDescent="0.25">
      <c r="A32" s="2" t="s">
        <v>18</v>
      </c>
      <c r="B32" s="52"/>
      <c r="C32" s="52"/>
      <c r="D32" s="52"/>
      <c r="E32" s="52"/>
      <c r="F32" s="52"/>
      <c r="G32" s="52"/>
      <c r="H32" s="52"/>
      <c r="I32" s="52"/>
    </row>
    <row r="34" spans="1:6" x14ac:dyDescent="0.25">
      <c r="A34" s="2"/>
    </row>
    <row r="35" spans="1:6" x14ac:dyDescent="0.25">
      <c r="A35" s="2"/>
      <c r="F35" s="3"/>
    </row>
    <row r="36" spans="1:6" x14ac:dyDescent="0.25">
      <c r="A36" s="2"/>
      <c r="F36" s="3"/>
    </row>
    <row r="37" spans="1:6" x14ac:dyDescent="0.25">
      <c r="A37" s="2"/>
      <c r="E37" s="3" t="s">
        <v>239</v>
      </c>
    </row>
    <row r="38" spans="1:6" x14ac:dyDescent="0.25">
      <c r="A38" s="2" t="s">
        <v>240</v>
      </c>
      <c r="E38" s="3" t="s">
        <v>241</v>
      </c>
    </row>
    <row r="39" spans="1:6" x14ac:dyDescent="0.25">
      <c r="A39" s="2" t="s">
        <v>242</v>
      </c>
      <c r="B39" s="2" t="s">
        <v>243</v>
      </c>
      <c r="C39" s="2" t="s">
        <v>244</v>
      </c>
      <c r="D39" s="2" t="s">
        <v>245</v>
      </c>
      <c r="E39" s="2" t="s">
        <v>246</v>
      </c>
      <c r="F39" s="2" t="s">
        <v>3</v>
      </c>
    </row>
    <row r="40" spans="1:6" x14ac:dyDescent="0.25">
      <c r="A40" s="2" t="s">
        <v>247</v>
      </c>
      <c r="B40" s="72" t="s">
        <v>434</v>
      </c>
      <c r="C40" s="72" t="s">
        <v>437</v>
      </c>
      <c r="D40" s="52" t="s">
        <v>436</v>
      </c>
      <c r="E40" s="72" t="s">
        <v>438</v>
      </c>
      <c r="F40" s="52" t="s">
        <v>435</v>
      </c>
    </row>
    <row r="41" spans="1:6" x14ac:dyDescent="0.25">
      <c r="A41" s="2" t="s">
        <v>248</v>
      </c>
      <c r="B41" s="72" t="s">
        <v>439</v>
      </c>
      <c r="C41" s="13" t="s">
        <v>4</v>
      </c>
      <c r="D41" s="52" t="s">
        <v>440</v>
      </c>
      <c r="E41" s="72" t="s">
        <v>441</v>
      </c>
      <c r="F41" s="52" t="s">
        <v>442</v>
      </c>
    </row>
    <row r="48" spans="1:6" x14ac:dyDescent="0.25">
      <c r="A48" s="2" t="s">
        <v>249</v>
      </c>
    </row>
    <row r="49" spans="1:2" x14ac:dyDescent="0.25">
      <c r="A49" s="2" t="s">
        <v>250</v>
      </c>
      <c r="B49" s="52" t="s">
        <v>481</v>
      </c>
    </row>
    <row r="50" spans="1:2" x14ac:dyDescent="0.25">
      <c r="A50" s="2" t="s">
        <v>251</v>
      </c>
      <c r="B50" s="52" t="s">
        <v>443</v>
      </c>
    </row>
    <row r="83" spans="1:8" ht="15.75" thickBot="1" x14ac:dyDescent="0.3"/>
    <row r="84" spans="1:8" x14ac:dyDescent="0.25">
      <c r="A84" s="57" t="s">
        <v>269</v>
      </c>
      <c r="B84" s="58"/>
      <c r="C84" s="58"/>
      <c r="D84" s="58"/>
      <c r="E84" s="58"/>
      <c r="F84" s="59"/>
    </row>
    <row r="85" spans="1:8" x14ac:dyDescent="0.25">
      <c r="A85" s="60" t="s">
        <v>270</v>
      </c>
      <c r="B85" s="61" t="s">
        <v>271</v>
      </c>
      <c r="C85" s="61" t="s">
        <v>272</v>
      </c>
      <c r="D85" s="61" t="s">
        <v>273</v>
      </c>
      <c r="E85" s="61" t="s">
        <v>274</v>
      </c>
      <c r="F85" s="62" t="s">
        <v>275</v>
      </c>
      <c r="G85" s="2"/>
      <c r="H85" s="2"/>
    </row>
    <row r="86" spans="1:8" x14ac:dyDescent="0.25">
      <c r="A86" s="63" t="s">
        <v>276</v>
      </c>
      <c r="B86" s="64" t="s">
        <v>277</v>
      </c>
      <c r="C86" s="64" t="s">
        <v>278</v>
      </c>
      <c r="D86" s="64" t="s">
        <v>279</v>
      </c>
      <c r="E86" s="64" t="s">
        <v>280</v>
      </c>
      <c r="F86" s="65" t="s">
        <v>281</v>
      </c>
    </row>
    <row r="87" spans="1:8" x14ac:dyDescent="0.25">
      <c r="A87" s="63" t="s">
        <v>282</v>
      </c>
      <c r="B87" s="64" t="s">
        <v>283</v>
      </c>
      <c r="C87" s="64" t="s">
        <v>284</v>
      </c>
      <c r="D87" s="64" t="s">
        <v>285</v>
      </c>
      <c r="E87" s="64" t="s">
        <v>286</v>
      </c>
      <c r="F87" s="65" t="s">
        <v>287</v>
      </c>
    </row>
    <row r="88" spans="1:8" x14ac:dyDescent="0.25">
      <c r="A88" s="63" t="s">
        <v>288</v>
      </c>
      <c r="B88" s="64" t="s">
        <v>289</v>
      </c>
      <c r="C88" s="64" t="s">
        <v>278</v>
      </c>
      <c r="D88" s="64" t="s">
        <v>290</v>
      </c>
      <c r="E88" s="64" t="s">
        <v>291</v>
      </c>
      <c r="F88" s="65" t="s">
        <v>292</v>
      </c>
    </row>
    <row r="89" spans="1:8" x14ac:dyDescent="0.25">
      <c r="A89" s="63" t="s">
        <v>293</v>
      </c>
      <c r="B89" s="64" t="s">
        <v>294</v>
      </c>
      <c r="C89" s="64" t="s">
        <v>278</v>
      </c>
      <c r="D89" s="64" t="s">
        <v>295</v>
      </c>
      <c r="E89" s="64" t="s">
        <v>296</v>
      </c>
      <c r="F89" s="65" t="s">
        <v>292</v>
      </c>
    </row>
    <row r="90" spans="1:8" x14ac:dyDescent="0.25">
      <c r="A90" s="63" t="s">
        <v>297</v>
      </c>
      <c r="B90" s="64" t="s">
        <v>298</v>
      </c>
      <c r="C90" s="64" t="s">
        <v>278</v>
      </c>
      <c r="D90" s="64" t="s">
        <v>299</v>
      </c>
      <c r="E90" s="64" t="s">
        <v>300</v>
      </c>
      <c r="F90" s="65" t="s">
        <v>292</v>
      </c>
    </row>
    <row r="91" spans="1:8" x14ac:dyDescent="0.25">
      <c r="A91" s="63" t="s">
        <v>301</v>
      </c>
      <c r="B91" s="64" t="s">
        <v>302</v>
      </c>
      <c r="C91" s="64" t="s">
        <v>278</v>
      </c>
      <c r="D91" s="64" t="s">
        <v>303</v>
      </c>
      <c r="E91" s="64" t="s">
        <v>304</v>
      </c>
      <c r="F91" s="65" t="s">
        <v>292</v>
      </c>
    </row>
    <row r="92" spans="1:8" x14ac:dyDescent="0.25">
      <c r="A92" s="63" t="s">
        <v>305</v>
      </c>
      <c r="B92" s="64" t="s">
        <v>306</v>
      </c>
      <c r="C92" s="64" t="s">
        <v>278</v>
      </c>
      <c r="D92" s="64" t="s">
        <v>307</v>
      </c>
      <c r="E92" s="64" t="s">
        <v>308</v>
      </c>
      <c r="F92" s="65" t="s">
        <v>287</v>
      </c>
    </row>
    <row r="93" spans="1:8" x14ac:dyDescent="0.25">
      <c r="A93" s="63" t="s">
        <v>309</v>
      </c>
      <c r="B93" s="64" t="s">
        <v>310</v>
      </c>
      <c r="C93" s="64" t="s">
        <v>311</v>
      </c>
      <c r="D93" s="64" t="s">
        <v>308</v>
      </c>
      <c r="E93" s="64" t="s">
        <v>307</v>
      </c>
      <c r="F93" s="65" t="s">
        <v>312</v>
      </c>
    </row>
    <row r="94" spans="1:8" x14ac:dyDescent="0.25">
      <c r="A94" s="63" t="s">
        <v>313</v>
      </c>
      <c r="B94" s="64" t="s">
        <v>314</v>
      </c>
      <c r="C94" s="64" t="s">
        <v>315</v>
      </c>
      <c r="D94" s="64" t="s">
        <v>308</v>
      </c>
      <c r="E94" s="64" t="s">
        <v>316</v>
      </c>
      <c r="F94" s="65" t="s">
        <v>307</v>
      </c>
    </row>
    <row r="95" spans="1:8" x14ac:dyDescent="0.25">
      <c r="A95" s="63" t="s">
        <v>317</v>
      </c>
      <c r="B95" s="64" t="s">
        <v>318</v>
      </c>
      <c r="C95" s="64" t="s">
        <v>319</v>
      </c>
      <c r="D95" s="64" t="s">
        <v>320</v>
      </c>
      <c r="E95" s="64" t="s">
        <v>287</v>
      </c>
      <c r="F95" s="65" t="s">
        <v>312</v>
      </c>
    </row>
    <row r="96" spans="1:8" x14ac:dyDescent="0.25">
      <c r="A96" s="63" t="s">
        <v>321</v>
      </c>
      <c r="B96" s="64" t="s">
        <v>322</v>
      </c>
      <c r="C96" s="64" t="s">
        <v>323</v>
      </c>
      <c r="D96" s="64" t="s">
        <v>324</v>
      </c>
      <c r="E96" s="64" t="s">
        <v>287</v>
      </c>
      <c r="F96" s="65" t="s">
        <v>312</v>
      </c>
    </row>
    <row r="97" spans="1:7" x14ac:dyDescent="0.25">
      <c r="A97" s="63" t="s">
        <v>325</v>
      </c>
      <c r="B97" s="64" t="s">
        <v>326</v>
      </c>
      <c r="C97" s="64" t="s">
        <v>327</v>
      </c>
      <c r="D97" s="64" t="s">
        <v>328</v>
      </c>
      <c r="E97" s="64" t="s">
        <v>290</v>
      </c>
      <c r="F97" s="65" t="s">
        <v>287</v>
      </c>
    </row>
    <row r="98" spans="1:7" x14ac:dyDescent="0.25">
      <c r="A98" s="63" t="s">
        <v>329</v>
      </c>
      <c r="B98" s="64" t="s">
        <v>330</v>
      </c>
      <c r="C98" s="64" t="s">
        <v>331</v>
      </c>
      <c r="D98" s="64" t="s">
        <v>332</v>
      </c>
      <c r="E98" s="64" t="s">
        <v>333</v>
      </c>
      <c r="F98" s="65" t="s">
        <v>312</v>
      </c>
    </row>
    <row r="99" spans="1:7" x14ac:dyDescent="0.25">
      <c r="A99" s="63" t="s">
        <v>334</v>
      </c>
      <c r="B99" s="64" t="s">
        <v>335</v>
      </c>
      <c r="C99" s="64" t="s">
        <v>336</v>
      </c>
      <c r="D99" s="64" t="s">
        <v>312</v>
      </c>
      <c r="E99" s="64" t="s">
        <v>312</v>
      </c>
      <c r="F99" s="65" t="s">
        <v>312</v>
      </c>
      <c r="G99" t="s">
        <v>312</v>
      </c>
    </row>
    <row r="100" spans="1:7" x14ac:dyDescent="0.25">
      <c r="A100" s="63"/>
      <c r="B100" s="64"/>
      <c r="C100" s="64"/>
      <c r="D100" s="64"/>
      <c r="E100" s="64"/>
      <c r="F100" s="65"/>
    </row>
    <row r="101" spans="1:7" x14ac:dyDescent="0.25">
      <c r="A101" s="60" t="s">
        <v>337</v>
      </c>
      <c r="B101" s="64"/>
      <c r="C101" s="64"/>
      <c r="D101" s="64"/>
      <c r="E101" s="64"/>
      <c r="F101" s="65"/>
    </row>
    <row r="102" spans="1:7" x14ac:dyDescent="0.25">
      <c r="A102" s="63" t="s">
        <v>338</v>
      </c>
      <c r="B102" s="64"/>
      <c r="C102" s="64"/>
      <c r="D102" s="64"/>
      <c r="E102" s="64"/>
      <c r="F102" s="65"/>
    </row>
    <row r="103" spans="1:7" x14ac:dyDescent="0.25">
      <c r="A103" s="63" t="s">
        <v>339</v>
      </c>
      <c r="B103" s="64"/>
      <c r="C103" s="64"/>
      <c r="D103" s="64"/>
      <c r="E103" s="64"/>
      <c r="F103" s="65"/>
    </row>
    <row r="104" spans="1:7" x14ac:dyDescent="0.25">
      <c r="A104" s="63" t="s">
        <v>340</v>
      </c>
      <c r="B104" s="64"/>
      <c r="C104" s="64"/>
      <c r="D104" s="64"/>
      <c r="E104" s="64"/>
      <c r="F104" s="65" t="s">
        <v>312</v>
      </c>
    </row>
    <row r="105" spans="1:7" ht="15.75" thickBot="1" x14ac:dyDescent="0.3">
      <c r="A105" s="66" t="s">
        <v>341</v>
      </c>
      <c r="B105" s="67"/>
      <c r="C105" s="67"/>
      <c r="D105" s="67"/>
      <c r="E105" s="67"/>
      <c r="F105" s="68"/>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$A$102:$A$105</formula1>
    </dataValidation>
    <dataValidation type="list" allowBlank="1" showInputMessage="1" showErrorMessage="1" sqref="K7:K9" xr:uid="{00000000-0002-0000-0100-000001000000}">
      <formula1>$A$102:$A$105</formula1>
    </dataValidation>
    <dataValidation type="list" allowBlank="1" showInputMessage="1" showErrorMessage="1" promptTitle="Tiltakskategori" prompt="Vennligst velg fra nedtrekkslisten" sqref="D6:D9" xr:uid="{00000000-0002-0000-0100-000002000000}">
      <formula1>$A$86:$A$99</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topLeftCell="A41" workbookViewId="0">
      <selection activeCell="J25" sqref="J25"/>
    </sheetView>
  </sheetViews>
  <sheetFormatPr defaultColWidth="9" defaultRowHeight="15" x14ac:dyDescent="0.25"/>
  <cols>
    <col min="1" max="1" width="20.5703125" customWidth="1"/>
    <col min="2" max="2" width="29.85546875" customWidth="1"/>
    <col min="3" max="3" width="27.5703125" customWidth="1"/>
    <col min="7" max="8" width="12.7109375" customWidth="1"/>
    <col min="9" max="9" width="22.28515625" customWidth="1"/>
    <col min="10" max="10" width="20" customWidth="1"/>
  </cols>
  <sheetData>
    <row r="1" spans="1:10" x14ac:dyDescent="0.25">
      <c r="A1" s="13" t="s">
        <v>94</v>
      </c>
      <c r="B1" s="13"/>
      <c r="C1" s="13"/>
      <c r="D1" s="13"/>
      <c r="E1" s="13"/>
      <c r="F1" s="13"/>
      <c r="G1" s="13"/>
      <c r="H1" s="13"/>
      <c r="I1" s="13"/>
      <c r="J1" s="13"/>
    </row>
    <row r="2" spans="1:10" x14ac:dyDescent="0.25">
      <c r="A2" s="14" t="s">
        <v>95</v>
      </c>
      <c r="B2" s="14"/>
      <c r="C2" s="14"/>
      <c r="D2" s="14"/>
      <c r="E2" s="14"/>
      <c r="F2" s="14"/>
      <c r="G2" s="14"/>
      <c r="H2" s="14"/>
      <c r="I2" s="14"/>
      <c r="J2" s="14"/>
    </row>
    <row r="3" spans="1:10" x14ac:dyDescent="0.25">
      <c r="A3" s="14" t="s">
        <v>96</v>
      </c>
      <c r="B3" s="14"/>
      <c r="C3" s="14"/>
      <c r="D3" s="14"/>
      <c r="E3" s="14"/>
      <c r="F3" s="14"/>
      <c r="G3" s="14"/>
      <c r="H3" s="14"/>
      <c r="I3" s="14"/>
      <c r="J3" s="14"/>
    </row>
    <row r="4" spans="1:10" x14ac:dyDescent="0.25">
      <c r="A4" s="14" t="s">
        <v>97</v>
      </c>
      <c r="B4" s="14"/>
      <c r="C4" s="14"/>
      <c r="D4" s="14"/>
      <c r="E4" s="14"/>
      <c r="F4" s="14"/>
      <c r="G4" s="14"/>
      <c r="H4" s="14"/>
      <c r="I4" s="14"/>
      <c r="J4" s="14"/>
    </row>
    <row r="5" spans="1:10" x14ac:dyDescent="0.25">
      <c r="A5" s="14"/>
      <c r="B5" s="14"/>
      <c r="C5" s="14"/>
      <c r="D5" s="14"/>
      <c r="E5" s="14"/>
      <c r="F5" s="14"/>
      <c r="G5" s="14"/>
      <c r="H5" s="14"/>
      <c r="I5" s="14"/>
      <c r="J5" s="14"/>
    </row>
    <row r="6" spans="1:10" x14ac:dyDescent="0.25">
      <c r="A6" s="13"/>
      <c r="B6" s="13"/>
      <c r="C6" s="13"/>
      <c r="D6" s="13"/>
      <c r="E6" s="13"/>
      <c r="F6" s="13"/>
      <c r="G6" s="13"/>
      <c r="H6" s="13"/>
      <c r="I6" s="13"/>
      <c r="J6" s="13"/>
    </row>
    <row r="7" spans="1:10" ht="15.75" thickBot="1" x14ac:dyDescent="0.3"/>
    <row r="8" spans="1:10" ht="15.75" thickBot="1" x14ac:dyDescent="0.3">
      <c r="A8" s="15"/>
      <c r="B8" s="83" t="s">
        <v>98</v>
      </c>
      <c r="C8" s="84"/>
      <c r="D8" s="84"/>
      <c r="E8" s="85"/>
      <c r="F8" s="83" t="s">
        <v>99</v>
      </c>
      <c r="G8" s="85"/>
      <c r="H8" s="86" t="s">
        <v>100</v>
      </c>
      <c r="I8" s="81" t="s">
        <v>101</v>
      </c>
      <c r="J8" s="81" t="s">
        <v>102</v>
      </c>
    </row>
    <row r="9" spans="1:10" ht="45.75" thickBot="1" x14ac:dyDescent="0.3">
      <c r="A9" s="16" t="s">
        <v>103</v>
      </c>
      <c r="B9" s="17" t="s">
        <v>104</v>
      </c>
      <c r="C9" s="18" t="s">
        <v>105</v>
      </c>
      <c r="D9" s="18" t="s">
        <v>106</v>
      </c>
      <c r="E9" s="18" t="s">
        <v>107</v>
      </c>
      <c r="F9" s="17" t="s">
        <v>108</v>
      </c>
      <c r="G9" s="19" t="s">
        <v>109</v>
      </c>
      <c r="H9" s="87"/>
      <c r="I9" s="82"/>
      <c r="J9" s="82"/>
    </row>
    <row r="10" spans="1:10" x14ac:dyDescent="0.25">
      <c r="A10" s="20" t="s">
        <v>110</v>
      </c>
      <c r="B10" s="21"/>
      <c r="E10">
        <f>(B10+C10+D10)</f>
        <v>0</v>
      </c>
      <c r="F10" s="21"/>
      <c r="G10" s="22"/>
      <c r="H10" s="20">
        <f>E10+F10+G10</f>
        <v>0</v>
      </c>
      <c r="I10" s="22"/>
      <c r="J10" s="23"/>
    </row>
    <row r="11" spans="1:10" x14ac:dyDescent="0.25">
      <c r="A11" s="20" t="s">
        <v>111</v>
      </c>
      <c r="B11" s="21">
        <v>128</v>
      </c>
      <c r="C11">
        <v>463</v>
      </c>
      <c r="E11">
        <f t="shared" ref="E11:E27" si="0">(B11+C11+D11)</f>
        <v>591</v>
      </c>
      <c r="F11" s="21"/>
      <c r="G11" s="22"/>
      <c r="H11" s="20">
        <f t="shared" ref="H11:H27" si="1">E11+F11+G11</f>
        <v>591</v>
      </c>
      <c r="I11" s="22"/>
      <c r="J11" s="24"/>
    </row>
    <row r="12" spans="1:10" x14ac:dyDescent="0.25">
      <c r="A12" s="20" t="s">
        <v>112</v>
      </c>
      <c r="B12" s="21"/>
      <c r="E12">
        <f t="shared" si="0"/>
        <v>0</v>
      </c>
      <c r="F12" s="21"/>
      <c r="G12" s="22"/>
      <c r="H12" s="20">
        <f t="shared" si="1"/>
        <v>0</v>
      </c>
      <c r="I12" s="22"/>
      <c r="J12" s="20"/>
    </row>
    <row r="13" spans="1:10" x14ac:dyDescent="0.25">
      <c r="A13" s="20" t="s">
        <v>113</v>
      </c>
      <c r="B13" s="21"/>
      <c r="E13">
        <f t="shared" si="0"/>
        <v>0</v>
      </c>
      <c r="F13" s="21"/>
      <c r="G13" s="22"/>
      <c r="H13" s="20">
        <f t="shared" si="1"/>
        <v>0</v>
      </c>
      <c r="I13" s="22"/>
      <c r="J13" s="20"/>
    </row>
    <row r="14" spans="1:10" x14ac:dyDescent="0.25">
      <c r="A14" s="20" t="s">
        <v>114</v>
      </c>
      <c r="B14" s="21"/>
      <c r="E14">
        <f t="shared" si="0"/>
        <v>0</v>
      </c>
      <c r="F14" s="21"/>
      <c r="G14" s="22"/>
      <c r="H14" s="20">
        <f t="shared" si="1"/>
        <v>0</v>
      </c>
      <c r="I14" s="22"/>
      <c r="J14" s="20"/>
    </row>
    <row r="15" spans="1:10" x14ac:dyDescent="0.25">
      <c r="A15" s="20" t="s">
        <v>115</v>
      </c>
      <c r="B15" s="21"/>
      <c r="E15">
        <f t="shared" si="0"/>
        <v>0</v>
      </c>
      <c r="F15" s="21"/>
      <c r="G15" s="22"/>
      <c r="H15" s="20">
        <f t="shared" si="1"/>
        <v>0</v>
      </c>
      <c r="I15" s="22"/>
      <c r="J15" s="20">
        <v>122</v>
      </c>
    </row>
    <row r="16" spans="1:10" x14ac:dyDescent="0.25">
      <c r="A16" s="20" t="s">
        <v>116</v>
      </c>
      <c r="B16" s="21"/>
      <c r="E16">
        <f t="shared" si="0"/>
        <v>0</v>
      </c>
      <c r="F16" s="21"/>
      <c r="G16" s="22"/>
      <c r="H16" s="20">
        <f t="shared" si="1"/>
        <v>0</v>
      </c>
      <c r="I16" s="22"/>
      <c r="J16" s="20"/>
    </row>
    <row r="17" spans="1:10" x14ac:dyDescent="0.25">
      <c r="A17" s="20" t="s">
        <v>117</v>
      </c>
      <c r="B17" s="21"/>
      <c r="E17">
        <f t="shared" si="0"/>
        <v>0</v>
      </c>
      <c r="F17" s="21"/>
      <c r="G17" s="22"/>
      <c r="H17" s="20">
        <f t="shared" si="1"/>
        <v>0</v>
      </c>
      <c r="I17" s="22"/>
      <c r="J17" s="20"/>
    </row>
    <row r="18" spans="1:10" x14ac:dyDescent="0.25">
      <c r="A18" s="20" t="s">
        <v>118</v>
      </c>
      <c r="B18" s="21"/>
      <c r="E18">
        <f t="shared" si="0"/>
        <v>0</v>
      </c>
      <c r="F18" s="21"/>
      <c r="G18" s="22"/>
      <c r="H18" s="20">
        <f t="shared" si="1"/>
        <v>0</v>
      </c>
      <c r="I18" s="22"/>
      <c r="J18" s="20"/>
    </row>
    <row r="19" spans="1:10" x14ac:dyDescent="0.25">
      <c r="A19" s="20" t="s">
        <v>119</v>
      </c>
      <c r="B19" s="21"/>
      <c r="E19">
        <f t="shared" si="0"/>
        <v>0</v>
      </c>
      <c r="F19" s="21"/>
      <c r="G19" s="22"/>
      <c r="H19" s="20">
        <f>E19+F19+G19</f>
        <v>0</v>
      </c>
      <c r="I19" s="22"/>
      <c r="J19" s="20"/>
    </row>
    <row r="20" spans="1:10" x14ac:dyDescent="0.25">
      <c r="A20" s="20" t="s">
        <v>120</v>
      </c>
      <c r="B20" s="21"/>
      <c r="E20">
        <f t="shared" si="0"/>
        <v>0</v>
      </c>
      <c r="F20" s="21"/>
      <c r="G20" s="22"/>
      <c r="H20" s="20">
        <f t="shared" si="1"/>
        <v>0</v>
      </c>
      <c r="I20" s="22"/>
      <c r="J20" s="20">
        <v>71</v>
      </c>
    </row>
    <row r="21" spans="1:10" x14ac:dyDescent="0.25">
      <c r="A21" s="20" t="s">
        <v>121</v>
      </c>
      <c r="B21" s="21"/>
      <c r="E21">
        <f t="shared" si="0"/>
        <v>0</v>
      </c>
      <c r="F21" s="21"/>
      <c r="G21" s="22"/>
      <c r="H21" s="20">
        <f t="shared" si="1"/>
        <v>0</v>
      </c>
      <c r="I21" s="22"/>
      <c r="J21" s="20">
        <v>13</v>
      </c>
    </row>
    <row r="22" spans="1:10" x14ac:dyDescent="0.25">
      <c r="A22" s="20" t="s">
        <v>122</v>
      </c>
      <c r="B22" s="21">
        <v>14</v>
      </c>
      <c r="C22">
        <v>31</v>
      </c>
      <c r="E22">
        <f t="shared" si="0"/>
        <v>45</v>
      </c>
      <c r="F22" s="21"/>
      <c r="G22" s="22"/>
      <c r="H22" s="20">
        <f t="shared" si="1"/>
        <v>45</v>
      </c>
      <c r="I22" s="22"/>
      <c r="J22" s="20"/>
    </row>
    <row r="23" spans="1:10" x14ac:dyDescent="0.25">
      <c r="A23" s="20" t="s">
        <v>123</v>
      </c>
      <c r="B23" s="21"/>
      <c r="E23">
        <f t="shared" si="0"/>
        <v>0</v>
      </c>
      <c r="F23" s="21"/>
      <c r="G23" s="22"/>
      <c r="H23" s="20">
        <f t="shared" si="1"/>
        <v>0</v>
      </c>
      <c r="I23" s="22"/>
      <c r="J23" s="20"/>
    </row>
    <row r="24" spans="1:10" x14ac:dyDescent="0.25">
      <c r="A24" s="20" t="s">
        <v>124</v>
      </c>
      <c r="B24" s="21"/>
      <c r="E24">
        <f t="shared" si="0"/>
        <v>0</v>
      </c>
      <c r="F24" s="21"/>
      <c r="G24" s="22"/>
      <c r="H24" s="20">
        <f t="shared" si="1"/>
        <v>0</v>
      </c>
      <c r="I24" s="22"/>
      <c r="J24" s="20"/>
    </row>
    <row r="25" spans="1:10" x14ac:dyDescent="0.25">
      <c r="A25" s="20" t="s">
        <v>125</v>
      </c>
      <c r="B25" s="21">
        <v>29</v>
      </c>
      <c r="C25">
        <v>164</v>
      </c>
      <c r="E25">
        <f t="shared" si="0"/>
        <v>193</v>
      </c>
      <c r="F25" s="21"/>
      <c r="G25" s="22"/>
      <c r="H25" s="20">
        <f t="shared" si="1"/>
        <v>193</v>
      </c>
      <c r="I25" s="22"/>
      <c r="J25" s="20">
        <v>75</v>
      </c>
    </row>
    <row r="26" spans="1:10" x14ac:dyDescent="0.25">
      <c r="A26" s="20" t="s">
        <v>126</v>
      </c>
      <c r="B26" s="21">
        <v>14</v>
      </c>
      <c r="C26">
        <v>56</v>
      </c>
      <c r="E26">
        <f t="shared" si="0"/>
        <v>70</v>
      </c>
      <c r="F26" s="21"/>
      <c r="G26" s="22"/>
      <c r="H26" s="20">
        <f t="shared" si="1"/>
        <v>70</v>
      </c>
      <c r="I26" s="22"/>
      <c r="J26" s="20"/>
    </row>
    <row r="27" spans="1:10" ht="15.75" thickBot="1" x14ac:dyDescent="0.3">
      <c r="A27" s="20" t="s">
        <v>127</v>
      </c>
      <c r="B27" s="21">
        <v>15</v>
      </c>
      <c r="C27">
        <v>71</v>
      </c>
      <c r="E27">
        <f t="shared" si="0"/>
        <v>86</v>
      </c>
      <c r="F27" s="21"/>
      <c r="G27" s="22"/>
      <c r="H27" s="20">
        <f t="shared" si="1"/>
        <v>86</v>
      </c>
      <c r="I27" s="22"/>
      <c r="J27" s="20"/>
    </row>
    <row r="28" spans="1:10" ht="15.75" thickBot="1" x14ac:dyDescent="0.3">
      <c r="A28" s="25" t="s">
        <v>128</v>
      </c>
      <c r="B28" s="26">
        <f>SUM(B10:B27)</f>
        <v>200</v>
      </c>
      <c r="C28" s="27">
        <f>SUM(C10:C27)</f>
        <v>785</v>
      </c>
      <c r="D28" s="27">
        <f>SUM(D10:D27)</f>
        <v>0</v>
      </c>
      <c r="E28" s="27">
        <f>SUM(E10:E27)</f>
        <v>985</v>
      </c>
      <c r="F28" s="26">
        <f t="shared" ref="F28:I28" si="2">SUM(F10:F27)</f>
        <v>0</v>
      </c>
      <c r="G28" s="28">
        <f t="shared" si="2"/>
        <v>0</v>
      </c>
      <c r="H28" s="25">
        <f t="shared" si="2"/>
        <v>985</v>
      </c>
      <c r="I28" s="28">
        <f t="shared" si="2"/>
        <v>0</v>
      </c>
      <c r="J28" s="25">
        <f>SUM(J10:J27)</f>
        <v>281</v>
      </c>
    </row>
    <row r="32" spans="1:10" x14ac:dyDescent="0.25">
      <c r="A32" t="s">
        <v>129</v>
      </c>
    </row>
    <row r="33" spans="1:10" x14ac:dyDescent="0.25">
      <c r="A33" s="14" t="s">
        <v>95</v>
      </c>
      <c r="B33" s="14"/>
      <c r="C33" s="14"/>
      <c r="D33" s="14"/>
      <c r="E33" s="14"/>
      <c r="F33" s="14"/>
      <c r="G33" s="14"/>
      <c r="H33" s="14"/>
      <c r="I33" s="14"/>
      <c r="J33" s="14"/>
    </row>
    <row r="34" spans="1:10" x14ac:dyDescent="0.25">
      <c r="A34" s="14" t="s">
        <v>96</v>
      </c>
      <c r="B34" s="14"/>
      <c r="C34" s="14"/>
      <c r="D34" s="14"/>
      <c r="E34" s="14"/>
      <c r="F34" s="14"/>
      <c r="G34" s="14"/>
      <c r="H34" s="14"/>
      <c r="I34" s="14"/>
      <c r="J34" s="14"/>
    </row>
    <row r="35" spans="1:10" x14ac:dyDescent="0.25">
      <c r="A35" s="14" t="s">
        <v>97</v>
      </c>
      <c r="B35" s="14"/>
      <c r="C35" s="14"/>
      <c r="D35" s="14"/>
      <c r="E35" s="14"/>
      <c r="F35" s="14"/>
      <c r="G35" s="14"/>
      <c r="H35" s="14"/>
      <c r="I35" s="14"/>
      <c r="J35" s="14"/>
    </row>
    <row r="36" spans="1:10" x14ac:dyDescent="0.25">
      <c r="A36" s="14"/>
      <c r="B36" s="14"/>
      <c r="C36" s="14"/>
      <c r="D36" s="14"/>
      <c r="E36" s="14"/>
      <c r="F36" s="14"/>
      <c r="G36" s="14"/>
      <c r="H36" s="14"/>
      <c r="I36" s="14"/>
      <c r="J36" s="14"/>
    </row>
    <row r="37" spans="1:10" x14ac:dyDescent="0.25">
      <c r="A37" s="13"/>
      <c r="B37" s="13"/>
      <c r="C37" s="13"/>
      <c r="D37" s="13"/>
      <c r="E37" s="13"/>
      <c r="F37" s="13"/>
      <c r="G37" s="13"/>
      <c r="H37" s="13"/>
      <c r="I37" s="13"/>
      <c r="J37" s="13"/>
    </row>
    <row r="38" spans="1:10" ht="15.75" thickBot="1" x14ac:dyDescent="0.3">
      <c r="J38" s="13"/>
    </row>
    <row r="39" spans="1:10" ht="15.75" thickBot="1" x14ac:dyDescent="0.3">
      <c r="A39" s="15"/>
      <c r="B39" s="83" t="s">
        <v>98</v>
      </c>
      <c r="C39" s="84"/>
      <c r="D39" s="84"/>
      <c r="E39" s="85"/>
      <c r="F39" s="83" t="s">
        <v>99</v>
      </c>
      <c r="G39" s="85"/>
      <c r="H39" s="86" t="s">
        <v>130</v>
      </c>
      <c r="I39" s="81" t="s">
        <v>131</v>
      </c>
    </row>
    <row r="40" spans="1:10" ht="45.75" thickBot="1" x14ac:dyDescent="0.3">
      <c r="A40" s="16" t="s">
        <v>103</v>
      </c>
      <c r="B40" s="17" t="s">
        <v>104</v>
      </c>
      <c r="C40" s="18" t="s">
        <v>105</v>
      </c>
      <c r="D40" s="18" t="s">
        <v>106</v>
      </c>
      <c r="E40" s="18" t="s">
        <v>107</v>
      </c>
      <c r="F40" s="17" t="s">
        <v>108</v>
      </c>
      <c r="G40" s="19" t="s">
        <v>109</v>
      </c>
      <c r="H40" s="87"/>
      <c r="I40" s="82"/>
      <c r="J40" s="2"/>
    </row>
    <row r="41" spans="1:10" x14ac:dyDescent="0.25">
      <c r="A41" s="20" t="s">
        <v>110</v>
      </c>
      <c r="B41" s="29"/>
      <c r="D41" s="30"/>
      <c r="E41" s="31">
        <f>SUM(B41:D41)</f>
        <v>0</v>
      </c>
      <c r="F41" s="21"/>
      <c r="G41" s="22"/>
      <c r="H41" s="32">
        <f>(E41+F41+G41)</f>
        <v>0</v>
      </c>
      <c r="I41" s="22"/>
    </row>
    <row r="42" spans="1:10" x14ac:dyDescent="0.25">
      <c r="A42" s="20" t="s">
        <v>111</v>
      </c>
      <c r="B42">
        <v>42737.442327876204</v>
      </c>
      <c r="C42">
        <v>12480.430296021366</v>
      </c>
      <c r="D42" s="30"/>
      <c r="E42" s="31">
        <f>SUM(B42:D42)</f>
        <v>55217.872623897572</v>
      </c>
      <c r="F42" s="21"/>
      <c r="G42" s="22"/>
      <c r="H42" s="32">
        <f t="shared" ref="H42:H58" si="3">(E42+F42+G42)</f>
        <v>55217.872623897572</v>
      </c>
      <c r="I42" s="22"/>
    </row>
    <row r="43" spans="1:10" x14ac:dyDescent="0.25">
      <c r="A43" s="20" t="s">
        <v>112</v>
      </c>
      <c r="B43" s="29"/>
      <c r="D43" s="30"/>
      <c r="E43" s="31">
        <f t="shared" ref="E43:E58" si="4">SUM(B43:D43)</f>
        <v>0</v>
      </c>
      <c r="F43" s="21"/>
      <c r="G43" s="22"/>
      <c r="H43" s="32">
        <f t="shared" si="3"/>
        <v>0</v>
      </c>
      <c r="I43" s="22"/>
    </row>
    <row r="44" spans="1:10" x14ac:dyDescent="0.25">
      <c r="A44" s="20" t="s">
        <v>113</v>
      </c>
      <c r="B44" s="29"/>
      <c r="D44" s="30"/>
      <c r="E44" s="31">
        <f t="shared" si="4"/>
        <v>0</v>
      </c>
      <c r="F44" s="21"/>
      <c r="G44" s="22"/>
      <c r="H44" s="33">
        <f t="shared" si="3"/>
        <v>0</v>
      </c>
      <c r="I44" s="22"/>
    </row>
    <row r="45" spans="1:10" x14ac:dyDescent="0.25">
      <c r="A45" s="20" t="s">
        <v>114</v>
      </c>
      <c r="B45" s="29"/>
      <c r="D45" s="30"/>
      <c r="E45" s="31">
        <f t="shared" si="4"/>
        <v>0</v>
      </c>
      <c r="F45" s="21"/>
      <c r="G45" s="22"/>
      <c r="H45" s="32">
        <f t="shared" si="3"/>
        <v>0</v>
      </c>
      <c r="I45" s="22"/>
    </row>
    <row r="46" spans="1:10" x14ac:dyDescent="0.25">
      <c r="A46" s="20" t="s">
        <v>115</v>
      </c>
      <c r="B46" s="29"/>
      <c r="D46" s="30"/>
      <c r="E46" s="31">
        <f t="shared" si="4"/>
        <v>0</v>
      </c>
      <c r="F46" s="21"/>
      <c r="G46" s="22"/>
      <c r="H46" s="32">
        <f t="shared" si="3"/>
        <v>0</v>
      </c>
      <c r="I46" s="22"/>
    </row>
    <row r="47" spans="1:10" x14ac:dyDescent="0.25">
      <c r="A47" s="20" t="s">
        <v>116</v>
      </c>
      <c r="B47" s="29"/>
      <c r="D47" s="30"/>
      <c r="E47" s="31">
        <f t="shared" si="4"/>
        <v>0</v>
      </c>
      <c r="F47" s="21"/>
      <c r="G47" s="22"/>
      <c r="H47" s="33">
        <f t="shared" si="3"/>
        <v>0</v>
      </c>
      <c r="I47" s="22"/>
    </row>
    <row r="48" spans="1:10" x14ac:dyDescent="0.25">
      <c r="A48" s="20" t="s">
        <v>117</v>
      </c>
      <c r="B48" s="29"/>
      <c r="D48" s="30"/>
      <c r="E48" s="31">
        <f t="shared" si="4"/>
        <v>0</v>
      </c>
      <c r="F48" s="21"/>
      <c r="G48" s="22"/>
      <c r="H48" s="33">
        <f t="shared" si="3"/>
        <v>0</v>
      </c>
      <c r="I48" s="22"/>
    </row>
    <row r="49" spans="1:9" x14ac:dyDescent="0.25">
      <c r="A49" s="20" t="s">
        <v>118</v>
      </c>
      <c r="B49" s="29"/>
      <c r="D49" s="30"/>
      <c r="E49" s="31">
        <f t="shared" si="4"/>
        <v>0</v>
      </c>
      <c r="F49" s="21"/>
      <c r="G49" s="22"/>
      <c r="H49" s="32">
        <f t="shared" si="3"/>
        <v>0</v>
      </c>
      <c r="I49" s="22"/>
    </row>
    <row r="50" spans="1:9" x14ac:dyDescent="0.25">
      <c r="A50" s="20" t="s">
        <v>119</v>
      </c>
      <c r="B50" s="29"/>
      <c r="D50" s="30"/>
      <c r="E50" s="31">
        <f t="shared" si="4"/>
        <v>0</v>
      </c>
      <c r="F50" s="21"/>
      <c r="G50" s="22"/>
      <c r="H50" s="32">
        <f t="shared" si="3"/>
        <v>0</v>
      </c>
      <c r="I50" s="22"/>
    </row>
    <row r="51" spans="1:9" x14ac:dyDescent="0.25">
      <c r="A51" s="20" t="s">
        <v>120</v>
      </c>
      <c r="B51" s="29"/>
      <c r="D51" s="30"/>
      <c r="E51" s="31">
        <f t="shared" si="4"/>
        <v>0</v>
      </c>
      <c r="F51" s="21"/>
      <c r="G51" s="22"/>
      <c r="H51" s="33">
        <f t="shared" si="3"/>
        <v>0</v>
      </c>
      <c r="I51" s="22"/>
    </row>
    <row r="52" spans="1:9" x14ac:dyDescent="0.25">
      <c r="A52" s="20" t="s">
        <v>121</v>
      </c>
      <c r="B52" s="29"/>
      <c r="D52" s="30"/>
      <c r="E52" s="31">
        <f t="shared" si="4"/>
        <v>0</v>
      </c>
      <c r="F52" s="21"/>
      <c r="G52" s="22"/>
      <c r="H52" s="33">
        <f t="shared" si="3"/>
        <v>0</v>
      </c>
      <c r="I52" s="22"/>
    </row>
    <row r="53" spans="1:9" x14ac:dyDescent="0.25">
      <c r="A53" s="20" t="s">
        <v>122</v>
      </c>
      <c r="B53">
        <v>10377.965551125151</v>
      </c>
      <c r="C53">
        <v>1072.1875195183832</v>
      </c>
      <c r="D53" s="30"/>
      <c r="E53" s="31">
        <f t="shared" si="4"/>
        <v>11450.153070643535</v>
      </c>
      <c r="F53" s="21"/>
      <c r="G53" s="22"/>
      <c r="H53" s="32">
        <f t="shared" si="3"/>
        <v>11450.153070643535</v>
      </c>
      <c r="I53" s="22"/>
    </row>
    <row r="54" spans="1:9" x14ac:dyDescent="0.25">
      <c r="A54" s="20" t="s">
        <v>123</v>
      </c>
      <c r="B54" s="29"/>
      <c r="D54" s="30"/>
      <c r="E54" s="31">
        <f t="shared" si="4"/>
        <v>0</v>
      </c>
      <c r="F54" s="21"/>
      <c r="G54" s="22"/>
      <c r="H54" s="33">
        <f t="shared" si="3"/>
        <v>0</v>
      </c>
      <c r="I54" s="22"/>
    </row>
    <row r="55" spans="1:9" x14ac:dyDescent="0.25">
      <c r="A55" s="20" t="s">
        <v>124</v>
      </c>
      <c r="B55" s="29"/>
      <c r="D55" s="30"/>
      <c r="E55" s="31">
        <f t="shared" si="4"/>
        <v>0</v>
      </c>
      <c r="F55" s="21"/>
      <c r="G55" s="22"/>
      <c r="H55" s="32">
        <f t="shared" si="3"/>
        <v>0</v>
      </c>
      <c r="I55" s="22"/>
    </row>
    <row r="56" spans="1:9" x14ac:dyDescent="0.25">
      <c r="A56" s="20" t="s">
        <v>125</v>
      </c>
      <c r="B56" s="29">
        <v>5934.8696907526755</v>
      </c>
      <c r="C56">
        <v>4940.4720408305038</v>
      </c>
      <c r="D56" s="30"/>
      <c r="E56" s="31">
        <f t="shared" si="4"/>
        <v>10875.341731583179</v>
      </c>
      <c r="F56" s="21"/>
      <c r="G56" s="22"/>
      <c r="H56" s="33">
        <f t="shared" si="3"/>
        <v>10875.341731583179</v>
      </c>
      <c r="I56" s="22"/>
    </row>
    <row r="57" spans="1:9" x14ac:dyDescent="0.25">
      <c r="A57" s="20" t="s">
        <v>126</v>
      </c>
      <c r="B57" s="29">
        <v>2525.6251364033019</v>
      </c>
      <c r="C57">
        <v>1871.5625056290858</v>
      </c>
      <c r="D57" s="30"/>
      <c r="E57" s="31">
        <f t="shared" si="4"/>
        <v>4397.1876420323879</v>
      </c>
      <c r="F57" s="21"/>
      <c r="G57" s="22"/>
      <c r="H57" s="32">
        <f t="shared" si="3"/>
        <v>4397.1876420323879</v>
      </c>
      <c r="I57" s="22"/>
    </row>
    <row r="58" spans="1:9" ht="15.75" thickBot="1" x14ac:dyDescent="0.3">
      <c r="A58" s="20" t="s">
        <v>127</v>
      </c>
      <c r="B58">
        <v>5177.8125470823197</v>
      </c>
      <c r="C58">
        <v>2619.0626860232746</v>
      </c>
      <c r="D58" s="30"/>
      <c r="E58" s="31">
        <f t="shared" si="4"/>
        <v>7796.8752331055948</v>
      </c>
      <c r="F58" s="21"/>
      <c r="G58" s="22"/>
      <c r="H58" s="32">
        <f t="shared" si="3"/>
        <v>7796.8752331055948</v>
      </c>
      <c r="I58" s="22"/>
    </row>
    <row r="59" spans="1:9" ht="15.75" thickBot="1" x14ac:dyDescent="0.3">
      <c r="A59" s="26" t="s">
        <v>128</v>
      </c>
      <c r="B59" s="34">
        <f>SUM(B41:B58)</f>
        <v>66753.715253239658</v>
      </c>
      <c r="C59" s="34">
        <f t="shared" ref="C59:E59" si="5">SUM(C41:C58)</f>
        <v>22983.715048022612</v>
      </c>
      <c r="D59" s="34">
        <f t="shared" si="5"/>
        <v>0</v>
      </c>
      <c r="E59" s="34">
        <f t="shared" si="5"/>
        <v>89737.430301262269</v>
      </c>
      <c r="F59" s="26">
        <f>SUM(F41:F58)</f>
        <v>0</v>
      </c>
      <c r="G59" s="28">
        <f>SUM(G41:G58)</f>
        <v>0</v>
      </c>
      <c r="H59" s="35">
        <f>SUM(H41:H58)</f>
        <v>89737.430301262269</v>
      </c>
      <c r="I59" s="28">
        <f>SUM(I41:I58)</f>
        <v>0</v>
      </c>
    </row>
    <row r="64" spans="1:9" x14ac:dyDescent="0.25">
      <c r="A64" s="13" t="s">
        <v>132</v>
      </c>
      <c r="B64" s="13"/>
      <c r="C64" s="13"/>
      <c r="D64" s="13"/>
      <c r="E64" s="13"/>
      <c r="F64" s="13"/>
    </row>
    <row r="65" spans="1:6" x14ac:dyDescent="0.25">
      <c r="A65" s="14" t="s">
        <v>95</v>
      </c>
      <c r="B65" s="14"/>
      <c r="C65" s="14"/>
      <c r="D65" s="14"/>
      <c r="E65" s="14"/>
      <c r="F65" s="14"/>
    </row>
    <row r="66" spans="1:6" x14ac:dyDescent="0.25">
      <c r="A66" s="14" t="s">
        <v>96</v>
      </c>
      <c r="B66" s="14"/>
      <c r="C66" s="14"/>
      <c r="D66" s="14"/>
      <c r="E66" s="14"/>
      <c r="F66" s="14"/>
    </row>
    <row r="67" spans="1:6" x14ac:dyDescent="0.25">
      <c r="A67" s="14"/>
      <c r="B67" s="14"/>
      <c r="C67" s="14"/>
      <c r="D67" s="14"/>
      <c r="E67" s="14"/>
      <c r="F67" s="14"/>
    </row>
    <row r="68" spans="1:6" ht="15.75" thickBot="1" x14ac:dyDescent="0.3">
      <c r="A68" s="13"/>
      <c r="B68" s="13"/>
      <c r="C68" s="13"/>
      <c r="D68" s="13"/>
      <c r="E68" s="13"/>
      <c r="F68" s="13"/>
    </row>
    <row r="69" spans="1:6" ht="15.75" thickBot="1" x14ac:dyDescent="0.3">
      <c r="A69" s="36" t="s">
        <v>133</v>
      </c>
      <c r="B69" s="37" t="s">
        <v>134</v>
      </c>
      <c r="C69" s="38" t="s">
        <v>135</v>
      </c>
    </row>
    <row r="70" spans="1:6" x14ac:dyDescent="0.25">
      <c r="A70" s="39" t="s">
        <v>127</v>
      </c>
      <c r="B70" s="40" t="s">
        <v>136</v>
      </c>
      <c r="C70" s="41" t="s">
        <v>137</v>
      </c>
    </row>
    <row r="71" spans="1:6" x14ac:dyDescent="0.25">
      <c r="A71" s="21"/>
      <c r="B71" t="s">
        <v>138</v>
      </c>
      <c r="C71" s="42" t="s">
        <v>137</v>
      </c>
    </row>
    <row r="72" spans="1:6" ht="15.75" thickBot="1" x14ac:dyDescent="0.3">
      <c r="A72" s="43"/>
      <c r="B72" s="44" t="s">
        <v>139</v>
      </c>
      <c r="C72" s="45" t="s">
        <v>137</v>
      </c>
    </row>
    <row r="73" spans="1:6" x14ac:dyDescent="0.25">
      <c r="A73" s="39" t="s">
        <v>126</v>
      </c>
      <c r="B73" s="40" t="s">
        <v>140</v>
      </c>
      <c r="C73" s="41" t="s">
        <v>137</v>
      </c>
    </row>
    <row r="74" spans="1:6" x14ac:dyDescent="0.25">
      <c r="A74" s="21"/>
      <c r="B74" t="s">
        <v>141</v>
      </c>
      <c r="C74" s="42" t="s">
        <v>137</v>
      </c>
    </row>
    <row r="75" spans="1:6" ht="15.75" thickBot="1" x14ac:dyDescent="0.3">
      <c r="A75" s="43"/>
      <c r="B75" s="44" t="s">
        <v>142</v>
      </c>
      <c r="C75" s="45" t="s">
        <v>137</v>
      </c>
    </row>
    <row r="76" spans="1:6" x14ac:dyDescent="0.25">
      <c r="A76" s="39" t="s">
        <v>122</v>
      </c>
      <c r="B76" s="40" t="s">
        <v>143</v>
      </c>
      <c r="C76" s="41" t="s">
        <v>137</v>
      </c>
    </row>
    <row r="77" spans="1:6" ht="15.75" thickBot="1" x14ac:dyDescent="0.3">
      <c r="A77" s="43"/>
      <c r="B77" s="44" t="s">
        <v>144</v>
      </c>
      <c r="C77" s="45" t="s">
        <v>137</v>
      </c>
    </row>
    <row r="78" spans="1:6" x14ac:dyDescent="0.25">
      <c r="A78" s="39" t="s">
        <v>111</v>
      </c>
      <c r="B78" s="40" t="s">
        <v>145</v>
      </c>
      <c r="C78" s="41" t="s">
        <v>137</v>
      </c>
    </row>
    <row r="79" spans="1:6" x14ac:dyDescent="0.25">
      <c r="A79" s="21"/>
      <c r="B79" t="s">
        <v>146</v>
      </c>
      <c r="C79" s="42" t="s">
        <v>137</v>
      </c>
    </row>
    <row r="80" spans="1:6" x14ac:dyDescent="0.25">
      <c r="A80" s="21"/>
      <c r="B80" t="s">
        <v>147</v>
      </c>
      <c r="C80" s="42" t="s">
        <v>137</v>
      </c>
    </row>
    <row r="81" spans="1:3" x14ac:dyDescent="0.25">
      <c r="A81" s="21"/>
      <c r="B81" t="s">
        <v>148</v>
      </c>
      <c r="C81" s="42" t="s">
        <v>137</v>
      </c>
    </row>
    <row r="82" spans="1:3" ht="15.75" thickBot="1" x14ac:dyDescent="0.3">
      <c r="A82" s="43"/>
      <c r="B82" s="44" t="s">
        <v>149</v>
      </c>
      <c r="C82" s="45" t="s">
        <v>137</v>
      </c>
    </row>
    <row r="83" spans="1:3" x14ac:dyDescent="0.25">
      <c r="A83" s="39" t="s">
        <v>125</v>
      </c>
      <c r="B83" s="40" t="s">
        <v>150</v>
      </c>
      <c r="C83" s="41" t="s">
        <v>137</v>
      </c>
    </row>
    <row r="84" spans="1:3" x14ac:dyDescent="0.25">
      <c r="A84" s="21"/>
      <c r="B84" t="s">
        <v>151</v>
      </c>
      <c r="C84" s="42" t="s">
        <v>137</v>
      </c>
    </row>
    <row r="85" spans="1:3" x14ac:dyDescent="0.25">
      <c r="A85" s="21"/>
      <c r="B85" t="s">
        <v>152</v>
      </c>
      <c r="C85" s="42" t="s">
        <v>137</v>
      </c>
    </row>
    <row r="86" spans="1:3" ht="15.75" thickBot="1" x14ac:dyDescent="0.3">
      <c r="A86" s="43"/>
      <c r="B86" s="44" t="s">
        <v>153</v>
      </c>
      <c r="C86" s="45" t="s">
        <v>137</v>
      </c>
    </row>
    <row r="87" spans="1:3" x14ac:dyDescent="0.25">
      <c r="C87" s="46"/>
    </row>
    <row r="88" spans="1:3" x14ac:dyDescent="0.25">
      <c r="C88" s="46"/>
    </row>
    <row r="90" spans="1:3" x14ac:dyDescent="0.25">
      <c r="A90" t="s">
        <v>154</v>
      </c>
    </row>
    <row r="91" spans="1:3" x14ac:dyDescent="0.25">
      <c r="A91" s="14" t="s">
        <v>95</v>
      </c>
      <c r="B91" s="14"/>
    </row>
    <row r="92" spans="1:3" x14ac:dyDescent="0.25">
      <c r="A92" s="14" t="s">
        <v>97</v>
      </c>
      <c r="B92" s="14"/>
    </row>
    <row r="93" spans="1:3" x14ac:dyDescent="0.25">
      <c r="B93" s="14"/>
    </row>
    <row r="94" spans="1:3" ht="15.75" thickBot="1" x14ac:dyDescent="0.3"/>
    <row r="95" spans="1:3" ht="15.75" thickBot="1" x14ac:dyDescent="0.3">
      <c r="A95" s="36" t="s">
        <v>133</v>
      </c>
      <c r="B95" s="37" t="s">
        <v>134</v>
      </c>
      <c r="C95" s="38" t="s">
        <v>135</v>
      </c>
    </row>
    <row r="96" spans="1:3" x14ac:dyDescent="0.25">
      <c r="A96" s="39" t="s">
        <v>110</v>
      </c>
      <c r="B96" s="40" t="s">
        <v>155</v>
      </c>
      <c r="C96" s="41" t="s">
        <v>137</v>
      </c>
    </row>
    <row r="97" spans="1:3" x14ac:dyDescent="0.25">
      <c r="A97" s="21"/>
      <c r="B97" t="s">
        <v>156</v>
      </c>
      <c r="C97" s="42" t="s">
        <v>137</v>
      </c>
    </row>
    <row r="98" spans="1:3" x14ac:dyDescent="0.25">
      <c r="A98" s="21"/>
      <c r="B98" t="s">
        <v>157</v>
      </c>
      <c r="C98" s="42" t="s">
        <v>137</v>
      </c>
    </row>
    <row r="99" spans="1:3" x14ac:dyDescent="0.25">
      <c r="A99" s="21"/>
      <c r="B99" t="s">
        <v>158</v>
      </c>
      <c r="C99" s="42" t="s">
        <v>137</v>
      </c>
    </row>
    <row r="100" spans="1:3" ht="15.75" thickBot="1" x14ac:dyDescent="0.3">
      <c r="A100" s="43"/>
      <c r="B100" s="44" t="s">
        <v>159</v>
      </c>
      <c r="C100" s="45" t="s">
        <v>137</v>
      </c>
    </row>
    <row r="101" spans="1:3" x14ac:dyDescent="0.25">
      <c r="A101" s="39" t="s">
        <v>111</v>
      </c>
      <c r="B101" s="40" t="s">
        <v>147</v>
      </c>
      <c r="C101" s="41" t="s">
        <v>137</v>
      </c>
    </row>
    <row r="102" spans="1:3" x14ac:dyDescent="0.25">
      <c r="A102" s="21"/>
      <c r="B102" t="s">
        <v>146</v>
      </c>
      <c r="C102" s="42" t="s">
        <v>137</v>
      </c>
    </row>
    <row r="103" spans="1:3" x14ac:dyDescent="0.25">
      <c r="A103" s="21"/>
      <c r="B103" t="s">
        <v>149</v>
      </c>
      <c r="C103" s="42" t="s">
        <v>137</v>
      </c>
    </row>
    <row r="104" spans="1:3" x14ac:dyDescent="0.25">
      <c r="A104" s="21"/>
      <c r="B104" t="s">
        <v>145</v>
      </c>
      <c r="C104" s="42" t="s">
        <v>137</v>
      </c>
    </row>
    <row r="105" spans="1:3" ht="15.75" thickBot="1" x14ac:dyDescent="0.3">
      <c r="A105" s="43"/>
      <c r="B105" s="44" t="s">
        <v>148</v>
      </c>
      <c r="C105" s="45" t="s">
        <v>137</v>
      </c>
    </row>
    <row r="106" spans="1:3" x14ac:dyDescent="0.25">
      <c r="A106" s="39" t="s">
        <v>112</v>
      </c>
      <c r="B106" s="40" t="s">
        <v>160</v>
      </c>
      <c r="C106" s="41" t="s">
        <v>137</v>
      </c>
    </row>
    <row r="107" spans="1:3" ht="15.75" thickBot="1" x14ac:dyDescent="0.3">
      <c r="A107" s="43"/>
      <c r="B107" s="44" t="s">
        <v>161</v>
      </c>
      <c r="C107" s="45" t="s">
        <v>137</v>
      </c>
    </row>
    <row r="108" spans="1:3" ht="15.75" thickBot="1" x14ac:dyDescent="0.3">
      <c r="A108" s="36" t="s">
        <v>119</v>
      </c>
      <c r="B108" s="37" t="s">
        <v>162</v>
      </c>
      <c r="C108" s="47" t="s">
        <v>137</v>
      </c>
    </row>
    <row r="109" spans="1:3" x14ac:dyDescent="0.25">
      <c r="A109" s="39" t="s">
        <v>122</v>
      </c>
      <c r="B109" s="40" t="s">
        <v>143</v>
      </c>
      <c r="C109" s="41" t="s">
        <v>137</v>
      </c>
    </row>
    <row r="110" spans="1:3" x14ac:dyDescent="0.25">
      <c r="A110" s="21"/>
      <c r="B110" t="s">
        <v>144</v>
      </c>
      <c r="C110" s="42" t="s">
        <v>137</v>
      </c>
    </row>
    <row r="111" spans="1:3" ht="15.75" thickBot="1" x14ac:dyDescent="0.3">
      <c r="A111" s="43"/>
      <c r="B111" s="44" t="s">
        <v>163</v>
      </c>
      <c r="C111" s="45" t="s">
        <v>137</v>
      </c>
    </row>
    <row r="112" spans="1:3" x14ac:dyDescent="0.25">
      <c r="A112" s="39" t="s">
        <v>125</v>
      </c>
      <c r="B112" s="40" t="s">
        <v>150</v>
      </c>
      <c r="C112" s="41" t="s">
        <v>137</v>
      </c>
    </row>
    <row r="113" spans="1:3" x14ac:dyDescent="0.25">
      <c r="A113" s="21"/>
      <c r="B113" t="s">
        <v>153</v>
      </c>
      <c r="C113" s="42" t="s">
        <v>137</v>
      </c>
    </row>
    <row r="114" spans="1:3" x14ac:dyDescent="0.25">
      <c r="A114" s="21"/>
      <c r="B114" t="s">
        <v>164</v>
      </c>
      <c r="C114" s="42" t="s">
        <v>137</v>
      </c>
    </row>
    <row r="115" spans="1:3" x14ac:dyDescent="0.25">
      <c r="A115" s="21"/>
      <c r="B115" t="s">
        <v>151</v>
      </c>
      <c r="C115" s="42" t="s">
        <v>137</v>
      </c>
    </row>
    <row r="116" spans="1:3" ht="15.75" thickBot="1" x14ac:dyDescent="0.3">
      <c r="A116" s="43"/>
      <c r="B116" s="44" t="s">
        <v>152</v>
      </c>
      <c r="C116" s="45" t="s">
        <v>137</v>
      </c>
    </row>
    <row r="117" spans="1:3" x14ac:dyDescent="0.25">
      <c r="A117" s="39" t="s">
        <v>126</v>
      </c>
      <c r="B117" s="40" t="s">
        <v>142</v>
      </c>
      <c r="C117" s="41" t="s">
        <v>137</v>
      </c>
    </row>
    <row r="118" spans="1:3" x14ac:dyDescent="0.25">
      <c r="A118" s="21"/>
      <c r="B118" t="s">
        <v>165</v>
      </c>
      <c r="C118" s="42" t="s">
        <v>137</v>
      </c>
    </row>
    <row r="119" spans="1:3" x14ac:dyDescent="0.25">
      <c r="A119" s="21"/>
      <c r="B119" t="s">
        <v>141</v>
      </c>
      <c r="C119" s="42" t="s">
        <v>137</v>
      </c>
    </row>
    <row r="120" spans="1:3" x14ac:dyDescent="0.25">
      <c r="A120" s="21"/>
      <c r="B120" t="s">
        <v>166</v>
      </c>
      <c r="C120" s="42" t="s">
        <v>137</v>
      </c>
    </row>
    <row r="121" spans="1:3" x14ac:dyDescent="0.25">
      <c r="A121" s="21"/>
      <c r="B121" t="s">
        <v>140</v>
      </c>
      <c r="C121" s="42" t="s">
        <v>137</v>
      </c>
    </row>
    <row r="122" spans="1:3" ht="15.75" thickBot="1" x14ac:dyDescent="0.3">
      <c r="A122" s="43"/>
      <c r="B122" s="44" t="s">
        <v>167</v>
      </c>
      <c r="C122" s="45" t="s">
        <v>137</v>
      </c>
    </row>
    <row r="123" spans="1:3" x14ac:dyDescent="0.25">
      <c r="A123" s="39" t="s">
        <v>127</v>
      </c>
      <c r="B123" s="40" t="s">
        <v>138</v>
      </c>
      <c r="C123" s="41" t="s">
        <v>137</v>
      </c>
    </row>
    <row r="124" spans="1:3" x14ac:dyDescent="0.25">
      <c r="A124" s="21"/>
      <c r="B124" t="s">
        <v>139</v>
      </c>
      <c r="C124" s="42" t="s">
        <v>137</v>
      </c>
    </row>
    <row r="125" spans="1:3" x14ac:dyDescent="0.25">
      <c r="A125" s="21"/>
      <c r="B125" t="s">
        <v>136</v>
      </c>
      <c r="C125" s="42" t="s">
        <v>137</v>
      </c>
    </row>
    <row r="126" spans="1:3" x14ac:dyDescent="0.25">
      <c r="A126" s="21"/>
      <c r="B126" t="s">
        <v>168</v>
      </c>
      <c r="C126" s="42" t="s">
        <v>137</v>
      </c>
    </row>
    <row r="127" spans="1:3" ht="15.75" thickBot="1" x14ac:dyDescent="0.3">
      <c r="A127" s="43"/>
      <c r="B127" s="44" t="s">
        <v>169</v>
      </c>
      <c r="C127" s="45" t="s">
        <v>137</v>
      </c>
    </row>
    <row r="128" spans="1:3" x14ac:dyDescent="0.25">
      <c r="C128" s="46"/>
    </row>
  </sheetData>
  <mergeCells count="9">
    <mergeCell ref="J8:J9"/>
    <mergeCell ref="B39:E39"/>
    <mergeCell ref="F39:G39"/>
    <mergeCell ref="H39:H40"/>
    <mergeCell ref="I39:I40"/>
    <mergeCell ref="B8:E8"/>
    <mergeCell ref="F8:G8"/>
    <mergeCell ref="H8:H9"/>
    <mergeCell ref="I8:I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7"/>
  <sheetViews>
    <sheetView tabSelected="1" topLeftCell="A7" workbookViewId="0">
      <selection activeCell="A30" sqref="A30"/>
    </sheetView>
  </sheetViews>
  <sheetFormatPr defaultColWidth="9" defaultRowHeight="15" x14ac:dyDescent="0.25"/>
  <cols>
    <col min="1" max="1" width="146.5703125" customWidth="1"/>
  </cols>
  <sheetData>
    <row r="1" spans="1:1" x14ac:dyDescent="0.25">
      <c r="A1" t="s">
        <v>207</v>
      </c>
    </row>
    <row r="2" spans="1:1" ht="30" x14ac:dyDescent="0.25">
      <c r="A2" s="12" t="s">
        <v>208</v>
      </c>
    </row>
    <row r="3" spans="1:1" ht="30" x14ac:dyDescent="0.25">
      <c r="A3" s="12" t="s">
        <v>209</v>
      </c>
    </row>
    <row r="4" spans="1:1" ht="30" x14ac:dyDescent="0.25">
      <c r="A4" s="12" t="s">
        <v>210</v>
      </c>
    </row>
    <row r="5" spans="1:1" x14ac:dyDescent="0.25">
      <c r="A5" s="12" t="s">
        <v>211</v>
      </c>
    </row>
    <row r="6" spans="1:1" x14ac:dyDescent="0.25">
      <c r="A6" s="48" t="s">
        <v>212</v>
      </c>
    </row>
    <row r="7" spans="1:1" x14ac:dyDescent="0.25">
      <c r="A7" s="48" t="s">
        <v>213</v>
      </c>
    </row>
    <row r="8" spans="1:1" ht="29.25" x14ac:dyDescent="0.25">
      <c r="A8" s="49" t="s">
        <v>214</v>
      </c>
    </row>
    <row r="9" spans="1:1" ht="45" x14ac:dyDescent="0.25">
      <c r="A9" s="48" t="s">
        <v>215</v>
      </c>
    </row>
    <row r="10" spans="1:1" ht="45" x14ac:dyDescent="0.25">
      <c r="A10" s="48" t="s">
        <v>490</v>
      </c>
    </row>
    <row r="11" spans="1:1" x14ac:dyDescent="0.25">
      <c r="A11" s="48" t="s">
        <v>216</v>
      </c>
    </row>
    <row r="12" spans="1:1" x14ac:dyDescent="0.25">
      <c r="A12" s="48" t="s">
        <v>217</v>
      </c>
    </row>
    <row r="13" spans="1:1" ht="30" x14ac:dyDescent="0.25">
      <c r="A13" s="12" t="s">
        <v>218</v>
      </c>
    </row>
    <row r="14" spans="1:1" ht="29.25" x14ac:dyDescent="0.25">
      <c r="A14" s="49" t="s">
        <v>219</v>
      </c>
    </row>
    <row r="15" spans="1:1" ht="30" x14ac:dyDescent="0.25">
      <c r="A15" s="12" t="s">
        <v>220</v>
      </c>
    </row>
    <row r="16" spans="1:1" ht="25.5" x14ac:dyDescent="0.25">
      <c r="A16" s="50" t="s">
        <v>221</v>
      </c>
    </row>
    <row r="17" spans="1:1" x14ac:dyDescent="0.25">
      <c r="A17" s="50" t="s">
        <v>222</v>
      </c>
    </row>
    <row r="18" spans="1:1" ht="30" x14ac:dyDescent="0.25">
      <c r="A18" s="12" t="s">
        <v>223</v>
      </c>
    </row>
    <row r="19" spans="1:1" ht="30" x14ac:dyDescent="0.25">
      <c r="A19" s="12" t="s">
        <v>224</v>
      </c>
    </row>
    <row r="20" spans="1:1" x14ac:dyDescent="0.25">
      <c r="A20" t="s">
        <v>225</v>
      </c>
    </row>
    <row r="21" spans="1:1" ht="31.5" x14ac:dyDescent="0.25">
      <c r="A21" s="51" t="s">
        <v>226</v>
      </c>
    </row>
    <row r="22" spans="1:1" ht="30" x14ac:dyDescent="0.25">
      <c r="A22" s="12" t="s">
        <v>227</v>
      </c>
    </row>
    <row r="23" spans="1:1" x14ac:dyDescent="0.25">
      <c r="A23" s="12" t="s">
        <v>228</v>
      </c>
    </row>
    <row r="24" spans="1:1" ht="30" x14ac:dyDescent="0.25">
      <c r="A24" s="12" t="s">
        <v>229</v>
      </c>
    </row>
    <row r="25" spans="1:1" x14ac:dyDescent="0.25">
      <c r="A25" s="12" t="s">
        <v>230</v>
      </c>
    </row>
    <row r="26" spans="1:1" ht="30" x14ac:dyDescent="0.25">
      <c r="A26" s="12" t="s">
        <v>231</v>
      </c>
    </row>
    <row r="27" spans="1:1" x14ac:dyDescent="0.25">
      <c r="A27" t="s">
        <v>232</v>
      </c>
    </row>
  </sheetData>
  <hyperlinks>
    <hyperlink ref="A10" r:id="rId1" display="https://doi.org/10.3389/fmars.2019.00072" xr:uid="{428484E2-C1C9-48FF-B68C-52610AF289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2019-03-26T09:35:23Z</dcterms:modified>
</cp:coreProperties>
</file>