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C21BBB02-FD06-4030-B255-31E418B9CE3E}" xr6:coauthVersionLast="40" xr6:coauthVersionMax="40" xr10:uidLastSave="{00000000-0000-0000-0000-000000000000}"/>
  <bookViews>
    <workbookView xWindow="975" yWindow="750" windowWidth="27510" windowHeight="15540" tabRatio="716"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9" i="1" l="1"/>
  <c r="J80" i="1" s="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H79" i="1"/>
  <c r="H80" i="1"/>
  <c r="H81" i="1"/>
  <c r="H82" i="1" s="1"/>
  <c r="H83" i="1" s="1"/>
  <c r="H84" i="1" s="1"/>
  <c r="H85" i="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G79" i="1"/>
  <c r="G80" i="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I79" i="1"/>
  <c r="I80" i="1" s="1"/>
  <c r="I81" i="1" s="1"/>
  <c r="I82" i="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<sst xmlns="http://schemas.openxmlformats.org/spreadsheetml/2006/main" count="473" uniqueCount="398">
  <si>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</si>
  <si>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</si>
  <si>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</si>
  <si>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</si>
  <si>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</si>
  <si>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</si>
  <si>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</si>
  <si>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</si>
  <si>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</si>
  <si>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</si>
  <si>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</si>
  <si>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</si>
  <si>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</si>
  <si>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</si>
  <si>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</si>
  <si>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</si>
  <si>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</si>
  <si>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</si>
  <si>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</si>
  <si>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</si>
  <si>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</si>
  <si>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</si>
  <si>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</si>
  <si>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</si>
  <si>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</si>
  <si>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</si>
  <si>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</si>
  <si>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</si>
  <si>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</si>
  <si>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</si>
  <si>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</si>
  <si>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</si>
  <si>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</si>
  <si>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</si>
  <si>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</si>
  <si>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</si>
  <si>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</si>
  <si>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</si>
  <si>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</si>
  <si>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</si>
  <si>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</si>
  <si>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</si>
  <si>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</si>
  <si>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</si>
  <si>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</si>
  <si>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</si>
  <si>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</si>
  <si>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</si>
  <si>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</si>
  <si>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</si>
  <si>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</si>
  <si>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</si>
  <si>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</si>
  <si>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</si>
  <si>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</si>
  <si>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</si>
  <si>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</si>
  <si>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</si>
  <si>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</si>
  <si>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</si>
  <si>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</si>
  <si>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</si>
  <si>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</si>
  <si>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</si>
  <si>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</si>
  <si>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</si>
  <si>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</si>
  <si>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</si>
  <si>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</si>
  <si>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</si>
  <si>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</si>
  <si>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</si>
  <si>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</si>
  <si>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</si>
  <si>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</si>
  <si>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</si>
  <si>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</si>
  <si>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</si>
  <si>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</si>
  <si>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</si>
  <si>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</si>
  <si>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</si>
  <si>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</si>
  <si>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</si>
  <si>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</si>
  <si>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</si>
  <si>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</si>
  <si>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</si>
  <si>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</si>
  <si>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</si>
  <si>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</si>
  <si>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</si>
  <si>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</si>
  <si>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</si>
  <si>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</si>
  <si>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</si>
  <si>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</si>
  <si>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</si>
  <si>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</si>
  <si>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</si>
  <si>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</si>
  <si>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</si>
  <si>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</si>
  <si>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</si>
  <si>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</si>
  <si>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</si>
  <si>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</si>
  <si>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</si>
  <si>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</si>
  <si>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</si>
  <si>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</si>
  <si>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</si>
  <si>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</si>
  <si>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</si>
  <si>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</si>
  <si>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</si>
  <si>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</si>
  <si>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</si>
  <si>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</si>
  <si>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</si>
  <si>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</si>
  <si>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</si>
  <si>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</si>
  <si>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</si>
  <si>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</si>
  <si>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</si>
  <si>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</si>
  <si>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</si>
  <si>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</si>
  <si>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</si>
  <si>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</si>
  <si>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</si>
  <si>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</si>
  <si>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</si>
  <si>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</si>
  <si>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</si>
  <si>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</si>
  <si>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</si>
  <si>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</si>
  <si>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</si>
  <si>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</si>
  <si>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</si>
  <si>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</si>
  <si>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</si>
  <si>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</si>
  <si>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</si>
  <si>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</si>
  <si>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</si>
  <si>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</si>
  <si>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</si>
  <si>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</si>
  <si>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</si>
  <si>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</si>
  <si>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</si>
  <si>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</si>
  <si>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</si>
  <si>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</si>
  <si>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</si>
  <si>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</si>
  <si>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</si>
  <si>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</si>
  <si>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</si>
  <si>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</si>
  <si>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</si>
  <si>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</si>
  <si>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</si>
  <si>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</si>
  <si>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</si>
  <si>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</si>
  <si>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</si>
  <si>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</si>
  <si>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</si>
  <si>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</si>
  <si>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</si>
  <si>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</si>
  <si>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</si>
  <si>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</si>
  <si>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</si>
  <si>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</si>
  <si>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</si>
  <si>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</si>
  <si>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</si>
  <si>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</si>
  <si>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</si>
  <si>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</si>
  <si>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</si>
  <si>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</si>
  <si>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</si>
  <si>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</si>
  <si>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</si>
  <si>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</si>
  <si>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</si>
  <si>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</si>
  <si>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</si>
  <si>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</si>
  <si>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</si>
  <si>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</si>
  <si>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</si>
  <si>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</si>
  <si>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</si>
  <si>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</si>
  <si>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</si>
  <si>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</si>
  <si>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</si>
  <si>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</si>
  <si>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</si>
  <si>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</si>
  <si>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</si>
  <si>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</si>
  <si>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</si>
  <si>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</si>
  <si>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</si>
  <si>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</si>
  <si>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</si>
  <si>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</si>
  <si>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</si>
  <si>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</si>
  <si>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</si>
  <si>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</si>
  <si>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</si>
  <si>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</si>
  <si>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</si>
  <si>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</si>
  <si>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</si>
  <si>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</si>
  <si>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</si>
  <si>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</si>
  <si>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</si>
  <si>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</si>
  <si>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</si>
  <si>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</si>
  <si>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</si>
  <si>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</si>
  <si>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</si>
  <si>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</si>
  <si>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</si>
  <si>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</si>
  <si>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</si>
  <si>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</si>
  <si>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</si>
  <si>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</si>
  <si>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</si>
  <si>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</si>
  <si>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</si>
  <si>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</si>
  <si>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</si>
  <si>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</si>
  <si>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</si>
  <si>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</si>
  <si>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</si>
  <si>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</si>
  <si>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</si>
  <si>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</si>
  <si>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</si>
  <si>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</si>
  <si>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</si>
  <si>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</si>
  <si>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</si>
  <si>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</si>
  <si>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</si>
  <si>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</si>
  <si>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</si>
  <si>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</si>
  <si>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</si>
  <si>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</si>
  <si>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</si>
  <si>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</si>
  <si>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</si>
  <si>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</si>
  <si>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</si>
  <si>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</si>
  <si>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</si>
  <si>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</si>
  <si>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juni 2018</t>
  </si>
  <si>
    <t>CR</t>
  </si>
  <si>
    <t>kritisk truet</t>
  </si>
  <si>
    <t>D1</t>
  </si>
  <si>
    <t>3</t>
  </si>
  <si>
    <t>Ny tolkning av tidligere data</t>
  </si>
  <si>
    <t>1</t>
  </si>
  <si>
    <t>120</t>
  </si>
  <si>
    <t>Arten er kun kjent fra denne ene lokaliteten.</t>
  </si>
  <si>
    <t>Rødliste 2015 opererer med et høyt mørketall, noe som indikerer at det er betydelige kunnskapsmangler.</t>
  </si>
  <si>
    <t>&gt; 50 %</t>
  </si>
  <si>
    <t>33</t>
  </si>
  <si>
    <t>Godt kjent</t>
  </si>
  <si>
    <t>Ukjent</t>
  </si>
  <si>
    <t>Livsmedium for andre organismer</t>
  </si>
  <si>
    <t>Trolig ubetydelig</t>
  </si>
  <si>
    <t>Støttende stjenester: næringskretsløp</t>
  </si>
  <si>
    <t>Menneskelig forstyrrelse &gt; Forskning</t>
  </si>
  <si>
    <t>Ettersom det eneste kjente eksemplaret av denne arten er blitt innsamlet til forskningsformål, er det nødvendig å inkludere denne påvirkningsfaktoren.</t>
  </si>
  <si>
    <t>Påvirkningsfaktor 3</t>
  </si>
  <si>
    <t>Kun i fremtiden</t>
  </si>
  <si>
    <t>Kun historisk</t>
  </si>
  <si>
    <t>Hele populasjonen påvirkes (&lt; 90 %)</t>
  </si>
  <si>
    <t>Rask reduksjon</t>
  </si>
  <si>
    <t>Ny</t>
  </si>
  <si>
    <t>Det er ikke forventet at det skjer en endring i status før 2050</t>
  </si>
  <si>
    <t>År</t>
  </si>
  <si>
    <t>Bestand</t>
  </si>
  <si>
    <t>Synergi</t>
  </si>
  <si>
    <t>+</t>
  </si>
  <si>
    <t>Avdempende</t>
  </si>
  <si>
    <t>Ingen; se kommentar, celle J18, for ytterligere informasjon.</t>
  </si>
  <si>
    <t>Ingen; se kommentar, celle I27, for ytterligere informasjon.</t>
  </si>
  <si>
    <t>Ingen tiltakspakker er forventet å kunne gi en måloppnåelse på 75 % eller høyere.</t>
  </si>
  <si>
    <t>Artens utbredelse</t>
  </si>
  <si>
    <t>Overvåking</t>
  </si>
  <si>
    <t>Artens økologi</t>
  </si>
  <si>
    <t>Kunnskap mangler om artens generasjonstid, dens konkurranseevne og spredningsevne.</t>
  </si>
  <si>
    <t>Kunnskapsinnhentingen vil gi økt kunnskap som kan benyttes til å utvikle målrettede forvaltningstiltak for bedre måloppnåelse.</t>
  </si>
  <si>
    <t>Ingen</t>
  </si>
  <si>
    <t>Vi kan ikke anbefale iverksettelse av noen av de ovennevnte tiltaktene, separat eller i kombinasjon, ettersom måloppnåelse er under 75 %. I stedet anbefaler vi at kunnskapsinnhenting gjennom de beskrevne prosjektene 1 og 2, iverksettes.</t>
  </si>
  <si>
    <t>(ingen norsk navn)</t>
  </si>
  <si>
    <t>Tuckermanopsis inermis</t>
  </si>
  <si>
    <t>(Nyl.) Kärnefelt</t>
  </si>
  <si>
    <t>Nephromopsis inermis (Nyl.) Divakar, Crespo &amp; Lumbsch. Cetraria inermis (Nyl.) Krog. Masonhalea inermis (Nyl.) Lumbsch, M. Nelsen &amp; A. Thell</t>
  </si>
  <si>
    <t>Arten er for norsk territorium kun kjent fra arktisk tundra på Phippsøya, Svalbard (Tønsberg &amp; Elvebakk 1993).</t>
  </si>
  <si>
    <t>Førstnevnte og sistnevnte mangler i artsnavnebasen.</t>
  </si>
  <si>
    <t>Ingen tvil</t>
  </si>
  <si>
    <t>Ikke vurdert</t>
  </si>
  <si>
    <t xml:space="preserve">Øvrige deler av Phippsøya, samt andre øyer i øygruppen Sjuøyane  og andre landområder innenfor Nordaust Svalbard naturreservat er potensielle voksesteder for arten. </t>
  </si>
  <si>
    <t>Store arealer med potensielt gode voksesteder er ikke kartlagt.</t>
  </si>
  <si>
    <t>&lt; 1 %</t>
  </si>
  <si>
    <t>Etter det vi kjenner til har det ikke vært lichenologiske befaringer på Sjuøyane siden Eilif Dahl kort besøkte øyene i 1936. Vi kjenner heller ikke til at Dahl publiserte sine funn fra Sjuøyane. De ble heller ikke inkludert i Lynge (1938) sin utredning om lav langs nordkysten av Svalbard. Grunnlaget for å vurdere den for rødlisten er derfor svært begrenset. Kunnskapen om bestandsstørrelse er svært mangelfull. Ettersom ingen har sett arten og heller ikke lett etter arten siden 1936, har vi egentlig ingen kunnskap om bestandsstørrelse. Rødistekomiteen for lav (Svalbard) estimerer populasjonsstørrelse til 40 individer. Dette må anses som et høyst usikkert anslag. Dagens bestandsstørrelse kan være alt fra 0 til flere millioner. For alt vi vet kan arten være dominerende på de flate partiene av Phipssøya mellom Migmatittodden og Eidsbukta, samt andre steder i nordøstre del av Svalbard, eller den kan ha blitt utryddet gjennom Dahls innsamling. Vi anser derfor at arten passer bedre inn i rødlistekategorien DD (data deficiency). Den norske veilderen sier tross alt følgende: "Hvis arten kun er kjent fra en lokalitet (typelokalitet), og man ikke har informasjon om status eller potensielle trusler skal den settes til kategori DD...".</t>
  </si>
  <si>
    <t>Funnsted er sørligste halvøy på Phippsøya (Sjuøyane, Svalbard). Innsamlingen er da trolig foretatt et sted mellom Isflakbukta og Migmatittodden.</t>
  </si>
  <si>
    <t>Dette er en god art, men slektstilhørighet har vært debattert. Divakar mfl. (2017) slo sammen flere cetrarioide slekter i to store slekter, noe som førte til at denne arten ble omkombinert til Nephromopsis inermis (Nyl.) Divakar, Crespo &amp; Lumbsch. Divakar mfl. (2017) sin metodikk for fastsetting av slektsnivå har imidlertid blitt kritisert for ikke å ta høyde for rask genetisk evolusjon som følge av raske geologiske forandringer, slik som hevingen av Himalaya og Tibet-platået (Elvebakk mfl. 2018). I verket Nordic Lichen Flora (Thell &amp; Moberg 2011) blir den presentert som «Masonhalea inermis». Denne nye kombinasjonen ble ikke korrekt gjennomført, men Nelsen mfl. (2013) argumenterer for at denne omkombineringen til Masonhalea er gyldig. Genetiske analyser viser at Masonhalea er monofyletisk og klart avgrenset fra andre cetrarioide slekter. Vi anbefaler derfor at kombinasjonen Masonhalea inermis benyttes for denne arten, slik det også er gjort i Nordi Lichen Flora (Moberg &amp; Thell 2011).</t>
  </si>
  <si>
    <t xml:space="preserve">Kunnskapen om livshistorieteori er generelt lite utviklet for lav. Denne arten produserer rikelig med fertile spredningsenheter som lett fraktes med vind. I tillegg kan thallusfragmenter som brekkes av, fraktes med vind og fetablere nye kloner ("individer"). I så måte har den en ruderal strategi for å kunne etablere seg på nye voksesteder når de dukker opp, i dette tilfelle artisk tundra. Etablerte individer er trolig langtlevende og har trolig stor kompetitiv evne mot andre lav og mot planter. Intakte matter danner trolig en såkalt lavbarriere som forhindrer spiring av plantefrø, samt etablering av moser eller andre lav. </t>
  </si>
  <si>
    <t>Utover at funnstedet er arktisk tundra, vet vi lite om habitatet.</t>
  </si>
  <si>
    <t>Konkurranse: andre arktiske bakkeboende lav, moser og karplanter.</t>
  </si>
  <si>
    <t>Livsmedium for andre: lichenikole sopp, midd, spretthaler, bakterier</t>
  </si>
  <si>
    <t>Som for lav generelt antas det at små invertebrater, mikrosopp og bakterier lever delvis inni laven eller innimellom folder og rynker på laven. Lichenikole sopp kan være skadegjørende for lav som blir angrepet.</t>
  </si>
  <si>
    <t>Primærprodusent</t>
  </si>
  <si>
    <t>Reguleringstjenester: karbonlagring</t>
  </si>
  <si>
    <t>Støttende stjenester: fotosyntese</t>
  </si>
  <si>
    <t>God kjent</t>
  </si>
  <si>
    <t>Autotrof</t>
  </si>
  <si>
    <t>Grønnalgen produserer fotosynteseprodukter som soppkomponenten nyttiggjør seg. Soppen tar også opp mineraler og næringsstoffer direkte fra regnvann.</t>
  </si>
  <si>
    <t>Moderat til svært viktig</t>
  </si>
  <si>
    <t>Hvis arten viser seg å være dominerende i sitt habitat vil dens rolle som primærprodusent være svært viktig for lokalitene den vokser på.</t>
  </si>
  <si>
    <t>Hvis arten viser seg å være dominerende i sitt habitat vil den være svært definerende for naturtypen og økosystemets intakthet. Dens viktighet avhenger av mengde biomasse i forhold til annen biomasse av primærprodusenter.</t>
  </si>
  <si>
    <t>Hvis arten viser seg å være dominerende i sitt habitat vil dens rolle som karbonprodusent være svært viktig for lokalitene den vokser på.  Dens viktighet avhenger av mengde biomasse i forhold til annen biomasse av primærprodusenter.</t>
  </si>
  <si>
    <t>Hvis arten viser seg å være dominerende i sitt habitat vil dens rolle i næringskretsløpet være svært viktig for lokalitene den vokser på.  Dens viktighet avhenger av mengde biomasse i forhold til annen biomasse av primærprodusenter.</t>
  </si>
  <si>
    <t>Klimatiske endringer &gt; Regionale</t>
  </si>
  <si>
    <t>Påvirkning fra stedegne arter &gt; Påvirker habitatet (beite tråkk mm.)</t>
  </si>
  <si>
    <t>Det finnes en  liten reinbestand på Sjuøyane (Overrein mfl. 2015). En økning i reinbestand kan føre til nedbeiting og tråkkskader.</t>
  </si>
  <si>
    <t xml:space="preserve">Informasjonen i rødlisten peker på klimaendring som den største potensielle trusselen. Forekomster på langt lavere breddegrader i Russland, deriblant i Uralfjellene sør for Arktis, kan tyde på at arten ikke er en strengt høyarktis art. Trolig er det andre økologiske faktorer enn kalde temperaturer som kan forklare dens utbredelse, da for eksempel preferanse for dugg. </t>
  </si>
  <si>
    <t>Denne faktoren ikke nærmere vurdert i rødlisten, og derfor her merket som "Ny".</t>
  </si>
  <si>
    <t>Reinsdyr ikke nevnt i rødlisteteksten, men med kjennskap til de omfattende konsekvensene en økning i reinbestand kan ha på arktisk vegetasjon, er dette en faktor som må anses som potensielt betydelig. En noe mildere klima vil kunne føre til at Sjuøyane blir mer egnet som levested for rein, noe som da kan føre til økte bestander.</t>
  </si>
  <si>
    <t>Inntil eventuelle nye forekomster av denne arten oppdages, må omfang settes til at hele populasjonen påvirket, ettersom det eneste kjente individet av arten er blitt samlet til forskningsformål.</t>
  </si>
  <si>
    <t>Det er en klar additiv sammenheng mellom faktorene. Klimaendring kan føre til økte reinbestander.</t>
  </si>
  <si>
    <t>Hovedmål kan beholdes, men for denne arten kan mer ambisiøse hovedmål settes. For eksempel kan en revurdering av rødlistestatus muligens føre til en endring av artens status fra CR til DD, som omtalt andre steder i dette dokumentet.</t>
  </si>
  <si>
    <t>Kunnskapsmangelen fører til at det er svært høy usikkerhet knyttet til artens status. For alt vi vet kan arten ha forsvunnet fra Svalbard med Dahls innsamling i 1936, eller arten kan ha store bestander på Phippsøya og tilstøtende øyer. Usikkerheten spenner derfor over alle kategorier fra LC til RE.</t>
  </si>
  <si>
    <t>Kalkfattig polarørken</t>
  </si>
  <si>
    <t>T28-C1</t>
  </si>
  <si>
    <t>I følge Arve Elvebakk (pers. medd., 3. mai 2018) er det trolig at denne arten vokser i granittisk polarørken, men bilder fra øyene viser at det også er mosetundra til stede. Det er ukjent fra hvilken vegetasjonstype E. Dahl samlet inn denne arten.</t>
  </si>
  <si>
    <t>Fattig-intermediær mosetundra</t>
  </si>
  <si>
    <t>T9-C1</t>
  </si>
  <si>
    <t>Sikre bestandsstørrelse</t>
  </si>
  <si>
    <t>Lokaliteten er allerede sikret gjennom verneforskrift. Reinsdyrpopulasjonen kan likevel være en negativ påvirkninsfaktor for denne og andre bakkeboende organismer på Phippsøya og andre områder innenfor verneområdet.</t>
  </si>
  <si>
    <t>Reinsdyrpopulasjonen er i dag svært lav. Ingen tiltak for å øke reinpopulasjonene bør iverksettes. Økt naturlig migrasjon til øyene bør fohindres. Sysselmannen bør bli informert om dette.</t>
  </si>
  <si>
    <t>Da beite fra reinsdyr er en mulig stor påvirkningsfaktor bør reinsdyrpopulasjonen på Phippsøya holdes på et lavt nivå.</t>
  </si>
  <si>
    <t>Områdevern</t>
  </si>
  <si>
    <t>Lokaliteten for denne arten er innenfor Nordaust-Svalbard naturreservat. Reservatet dekker hele Nordaustlandet, Kvitøya, Sjuøyane, nordøstre deler av Spitsbergen og øygruppen Kong Karls Land. Hinlopenstretet som skiller Spitsbergen fra Nordaustlandet er også inkludert i reservatet.</t>
  </si>
  <si>
    <t>Da det er ekstrem usikkerhet omkring artens bestandsstørrelse, vil usikkerheten knyttet til tiltakets måloppnåelse vurderes å være tilsvarende stor. Måloppnåelse anses derfor å være lavere enn 50 %, og det er derfor ikke lagt inn informasjon i feltene til venstre om delmål.</t>
  </si>
  <si>
    <t>Feltbefaring av potensielle hittil ukjente lokaliteter for arten i Nord-Svalbard naturreservat</t>
  </si>
  <si>
    <t>Som vist i tidligere faner er kunnskapsgrunnlaget lik 0. Det finnes derfor ikke tilstrekkelig kunnskap til å kunne foreslå andre relevante intiativ for arten. Ny kunnskap vil gi svar på bestandsstørrelse. Når det er bedre kjent, kan målrettede tiltak vurderes.</t>
  </si>
  <si>
    <t>Forarbeid: Utvalg av lokaliteteter basert på tilsynelatende velegnede levevilkår for arten. Bruk av flybilder og andre data for å velge ut lokaliteter. Feltarbeid: gjennomføres med kompetent personale som må dokumentere nøyaktig hvor de befarer ved hjelp av GPS-sporing. De må dokumentere antall individer av arten på hvert voksested, angi nøyaktig antall forekomster med GPS-posisjon for hver av disse, liste opp assosierte arter, og anslå mulige påvirkningsfaktorer. Innsamling må ikke sette populasjonene under økt trussel. Økologiske faktorer som bør analyseres er: substrattype (jordsmonnets næringsinnhold, fuktighet, duggdannelse, grad av saltutfelling og pH), assosierte arter, høyde over havet, tilstand til substrat (frostpolygoner, steinete, etc.), himmelretning, helning, nærhet til vann. Etterarbeid: Små prøver av arten samles inn på alle lokaliteter der det er forsvarlig med innsamling, dette for å oppnå sikker artsidentifisering i laboratorium vha. anatomiske, fylogenetiske og kjemiske analyser. Prosjektet må lede til en detaljert, offentlig tilgjengelig utredning med alle ovennevnte opplysninger inkludert.</t>
  </si>
  <si>
    <t>Hvis offentlige myndigheter først bevilger midler til lichenologiske undersøkelser med mål om å bestandsestimere bestanden av Masonhalea inermis på Phippsøya, vil det være fornuftig å samtidig rekvirere eksperter på andre organismegrupper, ettersom den generelle kunnskapen om arter og naturtyper på Phippsøya og Sjuøyane for øvrig er svært mangelfull. Trolig vil en slik befaring føre til flere hundretalls arter tidligere ikke kjent fra øygruppen. Det vil være fornuftig å sende en ekspedisjon bestående av minimum en lichenolog, en bryolog, en mykolog og en entomolog. Ekspedisjonen bør få anledning til å befare hele Phippsøya, samt deler av andre øyer i øygruppen, samt nordre deler av Nordaustlandet, f.eks. området rundt Kapp Platen og Laponiahalvøya. Det bør settes av milder til genetiske analyser av innsamlet materiale. Etterarbeidet vil bli betydelig, ettersom artsbestemmelser, analyser og konservering er tidkrevende.</t>
  </si>
  <si>
    <t>En overvåking av lokaliteter som oppdages under Prosjekt 1, bør iverksettes. Mål for overvåkningen skal være å fastslå abundansdynamikk innenfor hver art og mellom arter. Det vil si at utførende biologer må evaluere hvilke eksterne faktorer som leder til endringer. Mikroklima bør overvåkes vha. temperatur-, lys- og fuktighetsmålere. Samtidig bør det letes etter nyetableringer. Dette gjøres ved detaljert saumfaring av nærliggende områder. Overvåking bør skje omtrent hvert femte år, med mindre ekstreme hendelser skulle inntreffe. I slike tilfeller bør lokaliteten befaers så snart som mulig etter at det er forsvarlig å reise til lokalitetene. Hver runde med overvåking må lede til en detaljert, offentlig tilgjengelig utredning med alle ovennevnte opplysninger inkludert.</t>
  </si>
  <si>
    <t>Divakar, P.K., Crespo, A., Kraichak, E., Leavitt, S.D., Singh, G., Schmitt, I. &amp; Lumbsch, H.T. 2017. Using a temporal phylogenetic method to harmonize family and genus-level classification in the largest clade of lichen-forming fungi. Fungal Diversity 84: 101-117.</t>
  </si>
  <si>
    <t xml:space="preserve">Lynge, B. 1938. Lichens from the west and north coasts of Spitsbergen and the North-east Land. Skrifter utgitt av Det Norske Videnskaps-Akademi i Oslo I. Mat.-Naturv. Klasse 6. </t>
  </si>
  <si>
    <t>Overrein Ø., Henriksen J., Johansen B.F. &amp; Prestvold K. 2015. Sjuøyane. http://cruise-handbook.npolar.no/no/northeast_reserve/sjuoyane.html. Besøkt 2.5.2018.</t>
  </si>
  <si>
    <t>Thell, A. &amp; Moberg, R. (red.) 2011. Nordic Lichen Flora Vol. 4, Parmeliaceae. Museum of Evolution, Uppsala University on behalf of Nordic Lichen Society, Uppsala.</t>
  </si>
  <si>
    <r>
      <t xml:space="preserve">Elvebakk, A., Bjerke, J.W. &amp; Nilsen, L. 2018. The lichen </t>
    </r>
    <r>
      <rPr>
        <i/>
        <sz val="11"/>
        <color theme="1"/>
        <rFont val="Calibri"/>
        <family val="2"/>
        <scheme val="minor"/>
      </rPr>
      <t>Allocetraria</t>
    </r>
    <r>
      <rPr>
        <sz val="11"/>
        <color theme="1"/>
        <rFont val="Calibri"/>
        <family val="2"/>
        <scheme val="minor"/>
      </rPr>
      <t xml:space="preserve"> </t>
    </r>
    <r>
      <rPr>
        <i/>
        <sz val="11"/>
        <color theme="1"/>
        <rFont val="Calibri"/>
        <family val="2"/>
        <scheme val="minor"/>
      </rPr>
      <t>madreporiformis</t>
    </r>
    <r>
      <rPr>
        <sz val="11"/>
        <color theme="1"/>
        <rFont val="Calibri"/>
        <family val="2"/>
        <scheme val="minor"/>
      </rPr>
      <t xml:space="preserve"> in high-arctic steppes on Svalbard: a result of out-of-Tibet migration? Graphis Scripta 30: 1–11.</t>
    </r>
  </si>
  <si>
    <r>
      <t xml:space="preserve">Nelsen, M.P., Thell, A., Leavitt, S.D. &amp; Hampton-Miller, C.J. 2013. A reappraisal of </t>
    </r>
    <r>
      <rPr>
        <i/>
        <sz val="11"/>
        <color theme="1"/>
        <rFont val="Calibri"/>
        <family val="2"/>
        <scheme val="minor"/>
      </rPr>
      <t>Masonhalea</t>
    </r>
    <r>
      <rPr>
        <sz val="11"/>
        <color theme="1"/>
        <rFont val="Calibri"/>
        <family val="2"/>
        <scheme val="minor"/>
      </rPr>
      <t xml:space="preserve"> (Parmeliaceae, Lecanorales) based on molecular and morphological data. Lichenologist</t>
    </r>
    <r>
      <rPr>
        <i/>
        <sz val="11"/>
        <color theme="1"/>
        <rFont val="Calibri"/>
        <family val="2"/>
        <scheme val="minor"/>
      </rPr>
      <t xml:space="preserve"> </t>
    </r>
    <r>
      <rPr>
        <sz val="11"/>
        <color theme="1"/>
        <rFont val="Calibri"/>
        <family val="2"/>
        <scheme val="minor"/>
      </rPr>
      <t>45: 729−738.</t>
    </r>
  </si>
  <si>
    <t>EN</t>
  </si>
  <si>
    <t>Sterkt truet</t>
  </si>
  <si>
    <t>Antall eproduserende individ</t>
  </si>
  <si>
    <t>&gt;50</t>
  </si>
  <si>
    <t>Ingen eller &lt;50</t>
  </si>
  <si>
    <t>40</t>
  </si>
  <si>
    <t>Svært usikker (0-25%)</t>
  </si>
  <si>
    <t>Kostnadsusikkerhet</t>
  </si>
  <si>
    <t>Trolig lave kostnader</t>
  </si>
  <si>
    <t>OID</t>
  </si>
  <si>
    <t>Name</t>
  </si>
  <si>
    <t>X_utm33</t>
  </si>
  <si>
    <t>y_utm33</t>
  </si>
  <si>
    <t>Dette er en kortvokst, mørkt brun busklav som blir omtrent 2 cm høy. Den vokser på jord. Arten er for norsk territorium kun kjent fra arktisk tundra på Phippsøya, Svalbard (Tønsberg &amp; Elvebakk 1993).</t>
  </si>
  <si>
    <t>Jarle W. Bjerke, NINA</t>
  </si>
  <si>
    <t>&gt;10 km2</t>
  </si>
  <si>
    <t>&lt;10km2</t>
  </si>
  <si>
    <t>Økonomisk analyse</t>
  </si>
  <si>
    <t>Øyvind Nystad Handberg &amp; Kristin Magnussen, Menon</t>
  </si>
  <si>
    <r>
      <t xml:space="preserve">Kunnskapsgrunnlag for </t>
    </r>
    <r>
      <rPr>
        <i/>
        <sz val="11"/>
        <color theme="1"/>
        <rFont val="Calibri"/>
        <family val="2"/>
        <scheme val="minor"/>
      </rPr>
      <t>Tuckermanopsis inermis</t>
    </r>
    <r>
      <rPr>
        <sz val="11"/>
        <color theme="1"/>
        <rFont val="Calibri"/>
        <family val="2"/>
        <scheme val="minor"/>
      </rPr>
      <t xml:space="preserve"> - Tiltak for å ta vare på trua natur</t>
    </r>
  </si>
  <si>
    <t>Vedlegg 51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</si>
</sst>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000000"/>
      <name val="Calibri"/>
      <family val="2"/>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3" borderId="9" xfId="0" applyFill="1" applyBorder="1" applyAlignment="1">
      <alignment wrapText="1"/>
    </xf>
    <xf numFmtId="49" fontId="2" fillId="3" borderId="9" xfId="0" applyNumberFormat="1" applyFont="1" applyFill="1" applyBorder="1" applyAlignment="1">
      <alignment vertical="center"/>
    </xf>
    <xf numFmtId="0" fontId="2" fillId="2" borderId="9" xfId="0" applyFont="1" applyFill="1" applyBorder="1" applyAlignment="1">
      <alignment vertical="center"/>
    </xf>
    <xf numFmtId="0" fontId="0" fillId="3" borderId="9" xfId="0" applyFont="1" applyFill="1" applyBorder="1" applyAlignment="1">
      <alignment wrapText="1"/>
    </xf>
    <xf numFmtId="0" fontId="9" fillId="4" borderId="0" xfId="0" applyFont="1" applyFill="1" applyAlignment="1">
      <alignment vertical="center"/>
    </xf>
    <xf numFmtId="9" fontId="2" fillId="3" borderId="0" xfId="0" applyNumberFormat="1" applyFont="1" applyFill="1" applyBorder="1" applyAlignment="1">
      <alignment vertical="center" wrapText="1"/>
    </xf>
    <xf numFmtId="0" fontId="0" fillId="0" borderId="0" xfId="0" applyAlignment="1">
      <alignment horizontal="center" vertical="top" wrapText="1"/>
    </xf>
    <xf numFmtId="0" fontId="0" fillId="3" borderId="0" xfId="0" applyFont="1" applyFill="1" applyBorder="1" applyAlignment="1" applyProtection="1">
      <alignment vertical="top" wrapText="1"/>
      <protection hidden="1"/>
    </xf>
    <xf numFmtId="0" fontId="0" fillId="3" borderId="9" xfId="0" applyFill="1" applyBorder="1" applyAlignment="1">
      <alignment vertical="top" wrapText="1"/>
    </xf>
    <xf numFmtId="0" fontId="1" fillId="3" borderId="9" xfId="0" applyFont="1" applyFill="1" applyBorder="1" applyAlignment="1">
      <alignment wrapText="1"/>
    </xf>
    <xf numFmtId="0" fontId="0" fillId="3" borderId="0" xfId="0" applyFill="1" applyBorder="1" applyAlignment="1">
      <alignment wrapText="1"/>
    </xf>
    <xf numFmtId="0" fontId="0" fillId="3"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Alignment="1"/>
    <xf numFmtId="0" fontId="2" fillId="0" borderId="0" xfId="0" applyFont="1" applyFill="1" applyBorder="1" applyAlignment="1">
      <alignment vertical="center"/>
    </xf>
    <xf numFmtId="49" fontId="2" fillId="3" borderId="9" xfId="0" applyNumberFormat="1" applyFont="1" applyFill="1" applyBorder="1" applyAlignment="1"/>
    <xf numFmtId="0" fontId="0" fillId="3" borderId="9" xfId="0" applyFill="1" applyBorder="1" applyAlignment="1"/>
    <xf numFmtId="0" fontId="0" fillId="0" borderId="0" xfId="0" applyAlignment="1"/>
    <xf numFmtId="0" fontId="0" fillId="0" borderId="9" xfId="0" applyBorder="1" applyAlignment="1"/>
    <xf numFmtId="0" fontId="4" fillId="0" borderId="0" xfId="0" applyFont="1" applyAlignment="1"/>
    <xf numFmtId="0" fontId="0" fillId="0" borderId="0" xfId="0" applyFont="1" applyFill="1" applyAlignment="1"/>
    <xf numFmtId="0" fontId="4" fillId="0" borderId="0" xfId="0" applyFont="1" applyFill="1" applyAlignment="1"/>
    <xf numFmtId="0" fontId="1" fillId="0" borderId="9" xfId="0" applyFont="1" applyBorder="1" applyAlignment="1"/>
    <xf numFmtId="49" fontId="0" fillId="3" borderId="9" xfId="0" applyNumberFormat="1" applyFont="1" applyFill="1" applyBorder="1" applyAlignment="1"/>
    <xf numFmtId="0" fontId="1" fillId="2" borderId="9" xfId="0" applyFont="1" applyFill="1" applyBorder="1" applyAlignment="1"/>
    <xf numFmtId="0" fontId="0" fillId="0" borderId="0" xfId="0" applyFont="1" applyAlignment="1"/>
    <xf numFmtId="49" fontId="0" fillId="3" borderId="9" xfId="0" applyNumberFormat="1" applyFill="1" applyBorder="1" applyAlignment="1"/>
    <xf numFmtId="0" fontId="0" fillId="2" borderId="9" xfId="0" applyFill="1" applyBorder="1" applyAlignment="1"/>
    <xf numFmtId="0" fontId="2" fillId="0" borderId="0" xfId="0" applyFont="1" applyBorder="1" applyAlignment="1">
      <alignment vertical="center"/>
    </xf>
    <xf numFmtId="0" fontId="0" fillId="3" borderId="9" xfId="0" applyFont="1" applyFill="1" applyBorder="1" applyAlignment="1"/>
    <xf numFmtId="0" fontId="0" fillId="0" borderId="0" xfId="0" applyFill="1" applyAlignment="1"/>
    <xf numFmtId="49" fontId="0" fillId="0" borderId="9" xfId="0" applyNumberFormat="1" applyFill="1" applyBorder="1" applyAlignment="1"/>
    <xf numFmtId="0" fontId="0" fillId="0" borderId="9" xfId="0" applyFill="1" applyBorder="1" applyAlignment="1"/>
    <xf numFmtId="0" fontId="1" fillId="0" borderId="0" xfId="0" applyFont="1" applyFill="1" applyBorder="1" applyAlignment="1"/>
    <xf numFmtId="0" fontId="1" fillId="0" borderId="9" xfId="0" applyFont="1" applyFill="1" applyBorder="1" applyAlignment="1"/>
    <xf numFmtId="0" fontId="0" fillId="0" borderId="0" xfId="0" applyFill="1" applyBorder="1" applyAlignment="1"/>
    <xf numFmtId="0" fontId="0" fillId="3" borderId="0" xfId="0" applyFont="1" applyFill="1" applyBorder="1" applyAlignment="1"/>
    <xf numFmtId="0" fontId="0" fillId="0" borderId="0" xfId="0" applyFont="1" applyFill="1" applyBorder="1" applyAlignment="1"/>
    <xf numFmtId="0" fontId="0" fillId="0" borderId="9" xfId="0" applyFont="1" applyFill="1" applyBorder="1" applyAlignment="1"/>
    <xf numFmtId="0" fontId="4" fillId="0" borderId="0" xfId="0" applyFont="1" applyFill="1" applyBorder="1" applyAlignment="1"/>
    <xf numFmtId="0" fontId="0" fillId="3" borderId="0" xfId="0" applyFill="1" applyAlignment="1"/>
    <xf numFmtId="0" fontId="0" fillId="3" borderId="10" xfId="0" applyFill="1" applyBorder="1" applyAlignment="1"/>
    <xf numFmtId="0" fontId="0" fillId="3" borderId="10" xfId="0" applyFont="1" applyFill="1" applyBorder="1" applyAlignment="1"/>
    <xf numFmtId="0" fontId="10" fillId="4" borderId="0" xfId="0" applyFont="1" applyFill="1" applyAlignment="1">
      <alignment vertical="center"/>
    </xf>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3"/>
  <sheetViews>
    <sheetView tabSelected="1" zoomScaleNormal="100" workbookViewId="0">
      <selection activeCell="C6" sqref="C6"/>
    </sheetView>
  </sheetViews>
  <sheetFormatPr defaultRowHeight="15" x14ac:dyDescent="0.25"/>
  <cols>
    <col min="1" max="1" width="34.5703125" style="62" customWidth="1"/>
    <col min="2" max="2" width="39.7109375" style="62" customWidth="1"/>
    <col min="3" max="3" width="39.85546875" style="63" customWidth="1"/>
    <col min="4" max="4" width="29.85546875" style="63" customWidth="1"/>
    <col min="5" max="5" width="82.28515625" style="63" customWidth="1"/>
    <col min="6" max="6" width="27.42578125" style="62" customWidth="1"/>
    <col min="7" max="7" width="25.28515625" style="62" bestFit="1" customWidth="1"/>
    <col min="8" max="8" width="32.28515625" style="62" customWidth="1"/>
    <col min="9" max="9" width="18.7109375" style="62" customWidth="1"/>
    <col min="10" max="10" width="11.140625" style="62" customWidth="1"/>
    <col min="11" max="16384" width="9.140625" style="62"/>
  </cols>
  <sheetData>
    <row r="1" spans="1:12" x14ac:dyDescent="0.25">
      <c r="A1" s="62" t="s">
        <v>396</v>
      </c>
    </row>
    <row r="2" spans="1:12" x14ac:dyDescent="0.25">
      <c r="A2" s="62" t="s">
        <v>397</v>
      </c>
    </row>
    <row r="3" spans="1:12" x14ac:dyDescent="0.25">
      <c r="B3" s="64" t="s">
        <v>151</v>
      </c>
      <c r="G3" s="65"/>
      <c r="H3" s="66"/>
      <c r="I3" s="65"/>
      <c r="J3" s="65"/>
      <c r="K3" s="65"/>
      <c r="L3" s="65"/>
    </row>
    <row r="4" spans="1:12" x14ac:dyDescent="0.25">
      <c r="A4" s="37" t="s">
        <v>42</v>
      </c>
      <c r="B4" s="37" t="s">
        <v>41</v>
      </c>
      <c r="C4" s="67" t="s">
        <v>9</v>
      </c>
      <c r="D4" s="67" t="s">
        <v>105</v>
      </c>
      <c r="E4" s="67" t="s">
        <v>10</v>
      </c>
      <c r="F4" s="65"/>
      <c r="G4" s="58"/>
      <c r="H4" s="65"/>
      <c r="I4" s="65"/>
      <c r="J4" s="65"/>
      <c r="K4" s="65"/>
    </row>
    <row r="5" spans="1:12" x14ac:dyDescent="0.25">
      <c r="A5" s="37" t="s">
        <v>124</v>
      </c>
      <c r="B5" s="62" t="s">
        <v>125</v>
      </c>
      <c r="C5" s="68" t="s">
        <v>391</v>
      </c>
      <c r="D5" s="69"/>
      <c r="F5" s="65"/>
      <c r="G5" s="58"/>
      <c r="H5" s="65"/>
      <c r="I5" s="65"/>
      <c r="J5" s="65"/>
      <c r="K5" s="65"/>
    </row>
    <row r="6" spans="1:12" customFormat="1" x14ac:dyDescent="0.25">
      <c r="A6" s="4" t="s">
        <v>394</v>
      </c>
      <c r="B6" t="s">
        <v>125</v>
      </c>
      <c r="C6" s="71" t="s">
        <v>395</v>
      </c>
      <c r="D6" s="90"/>
      <c r="G6" s="4"/>
    </row>
    <row r="7" spans="1:12" x14ac:dyDescent="0.25">
      <c r="A7" s="37" t="s">
        <v>3</v>
      </c>
      <c r="B7" s="70" t="s">
        <v>44</v>
      </c>
      <c r="C7" s="71" t="s">
        <v>273</v>
      </c>
      <c r="D7" s="72"/>
      <c r="F7" s="65"/>
      <c r="G7" s="65"/>
      <c r="H7" s="65"/>
      <c r="I7" s="65"/>
      <c r="J7" s="65"/>
      <c r="K7" s="65"/>
    </row>
    <row r="8" spans="1:12" x14ac:dyDescent="0.25">
      <c r="A8" s="37" t="s">
        <v>4</v>
      </c>
      <c r="B8" s="62" t="s">
        <v>107</v>
      </c>
      <c r="C8" s="71" t="s">
        <v>314</v>
      </c>
      <c r="D8" s="72"/>
      <c r="F8" s="65"/>
      <c r="G8" s="65"/>
      <c r="H8" s="65"/>
      <c r="I8" s="65"/>
      <c r="J8" s="65"/>
      <c r="K8" s="65"/>
    </row>
    <row r="9" spans="1:12" x14ac:dyDescent="0.25">
      <c r="A9" s="37" t="s">
        <v>0</v>
      </c>
      <c r="B9" s="62" t="s">
        <v>109</v>
      </c>
      <c r="C9" s="71" t="s">
        <v>315</v>
      </c>
      <c r="D9" s="72"/>
      <c r="E9" s="61"/>
      <c r="F9" s="65"/>
      <c r="G9" s="65"/>
      <c r="H9" s="65"/>
      <c r="I9" s="65"/>
      <c r="J9" s="65"/>
      <c r="K9" s="65"/>
    </row>
    <row r="10" spans="1:12" x14ac:dyDescent="0.25">
      <c r="A10" s="37" t="s">
        <v>1</v>
      </c>
      <c r="B10" s="62" t="s">
        <v>108</v>
      </c>
      <c r="C10" s="71" t="s">
        <v>316</v>
      </c>
      <c r="D10" s="72"/>
      <c r="F10" s="65"/>
      <c r="G10" s="65"/>
      <c r="H10" s="65"/>
      <c r="I10" s="65"/>
      <c r="J10" s="65"/>
      <c r="K10" s="65"/>
    </row>
    <row r="11" spans="1:12" x14ac:dyDescent="0.25">
      <c r="A11" s="37" t="s">
        <v>2</v>
      </c>
      <c r="B11" s="62" t="s">
        <v>106</v>
      </c>
      <c r="C11" s="71" t="s">
        <v>317</v>
      </c>
      <c r="D11" s="72"/>
      <c r="E11" s="61" t="s">
        <v>319</v>
      </c>
      <c r="F11" s="65"/>
      <c r="G11" s="65"/>
      <c r="H11" s="65"/>
      <c r="I11" s="65"/>
      <c r="J11" s="65"/>
      <c r="K11" s="65"/>
    </row>
    <row r="12" spans="1:12" x14ac:dyDescent="0.25">
      <c r="A12" s="37" t="s">
        <v>43</v>
      </c>
      <c r="B12" s="62" t="s">
        <v>111</v>
      </c>
      <c r="C12" s="61" t="s">
        <v>320</v>
      </c>
      <c r="D12" s="61"/>
      <c r="E12" s="61" t="s">
        <v>327</v>
      </c>
    </row>
    <row r="13" spans="1:12" x14ac:dyDescent="0.25">
      <c r="A13" s="37" t="s">
        <v>134</v>
      </c>
      <c r="B13" s="62" t="s">
        <v>135</v>
      </c>
      <c r="C13" s="71" t="s">
        <v>390</v>
      </c>
      <c r="D13" s="72"/>
      <c r="E13" s="61"/>
    </row>
    <row r="14" spans="1:12" s="70" customFormat="1" x14ac:dyDescent="0.25">
      <c r="A14" s="7" t="s">
        <v>13</v>
      </c>
      <c r="B14" s="73" t="s">
        <v>45</v>
      </c>
      <c r="C14" s="46" t="s">
        <v>321</v>
      </c>
      <c r="D14" s="47"/>
      <c r="E14" s="74"/>
    </row>
    <row r="15" spans="1:12" s="70" customFormat="1" x14ac:dyDescent="0.25">
      <c r="A15" s="7" t="s">
        <v>14</v>
      </c>
      <c r="B15" s="73" t="s">
        <v>46</v>
      </c>
      <c r="C15" s="46"/>
      <c r="D15" s="47"/>
      <c r="E15" s="74"/>
    </row>
    <row r="16" spans="1:12" s="70" customFormat="1" x14ac:dyDescent="0.25">
      <c r="A16" s="7" t="s">
        <v>21</v>
      </c>
      <c r="B16" s="73" t="s">
        <v>47</v>
      </c>
      <c r="C16" s="46"/>
      <c r="D16" s="47"/>
      <c r="E16" s="74"/>
    </row>
    <row r="17" spans="1:9" s="70" customFormat="1" x14ac:dyDescent="0.25">
      <c r="A17" s="7" t="s">
        <v>15</v>
      </c>
      <c r="B17" s="73" t="s">
        <v>45</v>
      </c>
      <c r="C17" s="46" t="s">
        <v>321</v>
      </c>
      <c r="D17" s="47"/>
      <c r="E17" s="74"/>
    </row>
    <row r="18" spans="1:9" s="70" customFormat="1" x14ac:dyDescent="0.25">
      <c r="A18" s="7" t="s">
        <v>16</v>
      </c>
      <c r="B18" s="73" t="s">
        <v>46</v>
      </c>
      <c r="C18" s="46"/>
      <c r="D18" s="47"/>
      <c r="E18" s="74"/>
    </row>
    <row r="19" spans="1:9" s="70" customFormat="1" x14ac:dyDescent="0.25">
      <c r="A19" s="7" t="s">
        <v>22</v>
      </c>
      <c r="B19" s="73" t="s">
        <v>48</v>
      </c>
      <c r="C19" s="46"/>
      <c r="D19" s="47"/>
      <c r="E19" s="74"/>
    </row>
    <row r="20" spans="1:9" s="70" customFormat="1" x14ac:dyDescent="0.25">
      <c r="A20" s="7" t="s">
        <v>17</v>
      </c>
      <c r="B20" s="73" t="s">
        <v>45</v>
      </c>
      <c r="C20" s="46" t="s">
        <v>274</v>
      </c>
      <c r="D20" s="47"/>
      <c r="E20" s="74"/>
    </row>
    <row r="21" spans="1:9" s="70" customFormat="1" x14ac:dyDescent="0.25">
      <c r="A21" s="7" t="s">
        <v>18</v>
      </c>
      <c r="B21" s="73" t="s">
        <v>46</v>
      </c>
      <c r="C21" s="46" t="s">
        <v>275</v>
      </c>
      <c r="D21" s="47"/>
      <c r="E21" s="74"/>
    </row>
    <row r="22" spans="1:9" s="70" customFormat="1" x14ac:dyDescent="0.25">
      <c r="A22" s="7" t="s">
        <v>23</v>
      </c>
      <c r="B22" s="73" t="s">
        <v>49</v>
      </c>
      <c r="C22" s="46" t="s">
        <v>276</v>
      </c>
      <c r="D22" s="47"/>
      <c r="E22" s="74"/>
    </row>
    <row r="23" spans="1:9" s="70" customFormat="1" x14ac:dyDescent="0.25">
      <c r="A23" s="7" t="s">
        <v>112</v>
      </c>
      <c r="B23" s="73"/>
      <c r="C23" s="46" t="s">
        <v>277</v>
      </c>
      <c r="D23" s="47"/>
      <c r="E23" s="74"/>
    </row>
    <row r="24" spans="1:9" s="70" customFormat="1" x14ac:dyDescent="0.25">
      <c r="A24" s="7" t="s">
        <v>51</v>
      </c>
      <c r="B24" s="73" t="s">
        <v>52</v>
      </c>
      <c r="C24" s="46" t="s">
        <v>278</v>
      </c>
      <c r="D24" s="47"/>
      <c r="E24" s="74"/>
    </row>
    <row r="25" spans="1:9" x14ac:dyDescent="0.25">
      <c r="A25" s="37" t="s">
        <v>5</v>
      </c>
      <c r="B25" s="59" t="s">
        <v>154</v>
      </c>
      <c r="C25" s="46" t="s">
        <v>382</v>
      </c>
      <c r="D25" s="72"/>
      <c r="E25" s="61"/>
    </row>
    <row r="26" spans="1:9" x14ac:dyDescent="0.25">
      <c r="A26" s="37" t="s">
        <v>8</v>
      </c>
      <c r="B26" s="59" t="s">
        <v>115</v>
      </c>
      <c r="C26" s="46" t="s">
        <v>279</v>
      </c>
      <c r="D26" s="72"/>
      <c r="E26" s="61"/>
      <c r="F26" s="75"/>
      <c r="G26" s="58"/>
      <c r="H26" s="66"/>
      <c r="I26" s="75"/>
    </row>
    <row r="27" spans="1:9" x14ac:dyDescent="0.25">
      <c r="A27" s="37" t="s">
        <v>11</v>
      </c>
      <c r="B27" s="59" t="s">
        <v>50</v>
      </c>
      <c r="C27" s="46" t="s">
        <v>280</v>
      </c>
      <c r="D27" s="72"/>
      <c r="E27" s="61"/>
      <c r="F27" s="75"/>
      <c r="G27" s="75"/>
      <c r="H27" s="75"/>
      <c r="I27" s="75"/>
    </row>
    <row r="28" spans="1:9" x14ac:dyDescent="0.25">
      <c r="A28" s="37" t="s">
        <v>12</v>
      </c>
      <c r="B28" s="59" t="s">
        <v>126</v>
      </c>
      <c r="C28" s="46" t="s">
        <v>318</v>
      </c>
      <c r="D28" s="72"/>
      <c r="E28" s="61" t="s">
        <v>326</v>
      </c>
    </row>
    <row r="29" spans="1:9" ht="15" customHeight="1" x14ac:dyDescent="0.25">
      <c r="A29" s="37" t="s">
        <v>38</v>
      </c>
      <c r="B29" s="59" t="s">
        <v>127</v>
      </c>
      <c r="C29" s="46" t="s">
        <v>281</v>
      </c>
      <c r="D29" s="61" t="s">
        <v>282</v>
      </c>
      <c r="E29" s="61" t="s">
        <v>325</v>
      </c>
    </row>
    <row r="30" spans="1:9" x14ac:dyDescent="0.25">
      <c r="A30" s="37" t="s">
        <v>55</v>
      </c>
      <c r="B30" s="59" t="s">
        <v>56</v>
      </c>
      <c r="C30" s="46" t="s">
        <v>323</v>
      </c>
      <c r="D30" s="61" t="s">
        <v>322</v>
      </c>
      <c r="E30" s="61"/>
    </row>
    <row r="31" spans="1:9" x14ac:dyDescent="0.25">
      <c r="A31" s="37" t="s">
        <v>6</v>
      </c>
      <c r="B31" s="59" t="s">
        <v>53</v>
      </c>
      <c r="C31" s="46" t="s">
        <v>324</v>
      </c>
      <c r="D31" s="72"/>
      <c r="E31" s="61"/>
    </row>
    <row r="32" spans="1:9" x14ac:dyDescent="0.25">
      <c r="A32" s="37" t="s">
        <v>7</v>
      </c>
      <c r="B32" s="59" t="s">
        <v>54</v>
      </c>
      <c r="C32" s="46" t="s">
        <v>283</v>
      </c>
      <c r="D32" s="72"/>
      <c r="E32" s="61"/>
    </row>
    <row r="33" spans="1:5" x14ac:dyDescent="0.25">
      <c r="A33" s="37"/>
      <c r="B33" s="59"/>
      <c r="C33" s="76"/>
      <c r="D33" s="77"/>
    </row>
    <row r="34" spans="1:5" x14ac:dyDescent="0.25">
      <c r="A34" s="58" t="s">
        <v>155</v>
      </c>
      <c r="B34" s="59" t="s">
        <v>169</v>
      </c>
      <c r="C34" s="71" t="s">
        <v>284</v>
      </c>
      <c r="D34" s="61"/>
      <c r="E34" s="61"/>
    </row>
    <row r="35" spans="1:5" x14ac:dyDescent="0.25">
      <c r="A35" s="58" t="s">
        <v>156</v>
      </c>
      <c r="B35" s="59" t="s">
        <v>157</v>
      </c>
      <c r="C35" s="60" t="s">
        <v>328</v>
      </c>
      <c r="D35" s="61"/>
      <c r="E35" s="61"/>
    </row>
    <row r="36" spans="1:5" x14ac:dyDescent="0.25">
      <c r="A36" s="58" t="s">
        <v>158</v>
      </c>
      <c r="B36" s="59" t="s">
        <v>170</v>
      </c>
      <c r="C36" s="60" t="s">
        <v>329</v>
      </c>
      <c r="D36" s="61"/>
      <c r="E36" s="61"/>
    </row>
    <row r="37" spans="1:5" x14ac:dyDescent="0.25">
      <c r="A37" s="58" t="s">
        <v>159</v>
      </c>
      <c r="B37" s="59" t="s">
        <v>171</v>
      </c>
      <c r="C37" s="60"/>
      <c r="D37" s="61"/>
      <c r="E37" s="61"/>
    </row>
    <row r="38" spans="1:5" x14ac:dyDescent="0.25">
      <c r="A38" s="58" t="s">
        <v>160</v>
      </c>
      <c r="B38" s="75" t="s">
        <v>172</v>
      </c>
      <c r="C38" s="60" t="s">
        <v>330</v>
      </c>
      <c r="D38" s="61"/>
      <c r="E38" s="61"/>
    </row>
    <row r="39" spans="1:5" x14ac:dyDescent="0.25">
      <c r="A39" s="58"/>
      <c r="B39" s="75"/>
      <c r="C39" s="60" t="s">
        <v>331</v>
      </c>
      <c r="D39" s="61" t="s">
        <v>286</v>
      </c>
      <c r="E39" s="61" t="s">
        <v>332</v>
      </c>
    </row>
    <row r="40" spans="1:5" x14ac:dyDescent="0.25">
      <c r="A40" s="58"/>
      <c r="B40" s="75"/>
    </row>
    <row r="41" spans="1:5" s="75" customFormat="1" x14ac:dyDescent="0.25">
      <c r="A41" s="58" t="s">
        <v>161</v>
      </c>
      <c r="B41" s="59" t="s">
        <v>162</v>
      </c>
      <c r="C41" s="60" t="s">
        <v>337</v>
      </c>
      <c r="D41" s="61" t="s">
        <v>336</v>
      </c>
      <c r="E41" s="61" t="s">
        <v>338</v>
      </c>
    </row>
    <row r="42" spans="1:5" s="75" customFormat="1" x14ac:dyDescent="0.25">
      <c r="A42" s="58" t="s">
        <v>163</v>
      </c>
      <c r="B42" s="59" t="s">
        <v>168</v>
      </c>
      <c r="C42" s="60" t="s">
        <v>333</v>
      </c>
      <c r="D42" s="61" t="s">
        <v>285</v>
      </c>
      <c r="E42" s="61" t="s">
        <v>340</v>
      </c>
    </row>
    <row r="43" spans="1:5" s="75" customFormat="1" x14ac:dyDescent="0.25">
      <c r="A43" s="58" t="s">
        <v>164</v>
      </c>
      <c r="B43" s="59" t="s">
        <v>165</v>
      </c>
      <c r="C43" s="60" t="s">
        <v>287</v>
      </c>
      <c r="D43" s="61" t="s">
        <v>286</v>
      </c>
      <c r="E43" s="61" t="s">
        <v>288</v>
      </c>
    </row>
    <row r="44" spans="1:5" s="75" customFormat="1" x14ac:dyDescent="0.25">
      <c r="A44" s="58" t="s">
        <v>166</v>
      </c>
      <c r="B44" s="59" t="s">
        <v>167</v>
      </c>
      <c r="C44" s="60" t="s">
        <v>339</v>
      </c>
      <c r="D44" s="61" t="s">
        <v>286</v>
      </c>
      <c r="E44" s="61" t="s">
        <v>341</v>
      </c>
    </row>
    <row r="45" spans="1:5" x14ac:dyDescent="0.25">
      <c r="A45" s="58" t="s">
        <v>136</v>
      </c>
      <c r="B45" s="59" t="s">
        <v>173</v>
      </c>
      <c r="C45" s="60" t="s">
        <v>334</v>
      </c>
      <c r="D45" s="61" t="s">
        <v>286</v>
      </c>
      <c r="E45" s="61" t="s">
        <v>342</v>
      </c>
    </row>
    <row r="46" spans="1:5" x14ac:dyDescent="0.25">
      <c r="A46" s="37"/>
      <c r="B46" s="59"/>
      <c r="C46" s="60" t="s">
        <v>335</v>
      </c>
      <c r="D46" s="61" t="s">
        <v>286</v>
      </c>
      <c r="E46" s="61" t="s">
        <v>340</v>
      </c>
    </row>
    <row r="47" spans="1:5" x14ac:dyDescent="0.25">
      <c r="C47" s="60" t="s">
        <v>289</v>
      </c>
      <c r="D47" s="61" t="s">
        <v>286</v>
      </c>
      <c r="E47" s="61" t="s">
        <v>343</v>
      </c>
    </row>
    <row r="48" spans="1:5" x14ac:dyDescent="0.25">
      <c r="C48" s="60"/>
      <c r="D48" s="61"/>
      <c r="E48" s="61"/>
    </row>
    <row r="49" spans="1:11" x14ac:dyDescent="0.25">
      <c r="A49" s="70"/>
      <c r="B49" s="59"/>
      <c r="I49" s="75"/>
    </row>
    <row r="50" spans="1:11" x14ac:dyDescent="0.25">
      <c r="B50" s="64" t="s">
        <v>152</v>
      </c>
      <c r="J50" s="75"/>
    </row>
    <row r="51" spans="1:11" x14ac:dyDescent="0.25">
      <c r="B51" s="78" t="s">
        <v>185</v>
      </c>
      <c r="C51" s="79" t="s">
        <v>122</v>
      </c>
      <c r="D51" s="79" t="s">
        <v>114</v>
      </c>
      <c r="E51" s="79" t="s">
        <v>39</v>
      </c>
      <c r="F51" s="78" t="s">
        <v>40</v>
      </c>
      <c r="G51" s="78" t="s">
        <v>137</v>
      </c>
      <c r="H51" s="78" t="s">
        <v>121</v>
      </c>
      <c r="I51" s="80"/>
      <c r="J51" s="80"/>
      <c r="K51" s="80"/>
    </row>
    <row r="52" spans="1:11" x14ac:dyDescent="0.25">
      <c r="A52" s="37" t="s">
        <v>27</v>
      </c>
      <c r="B52" s="81" t="s">
        <v>344</v>
      </c>
      <c r="C52" s="74" t="s">
        <v>347</v>
      </c>
      <c r="D52" s="74" t="s">
        <v>293</v>
      </c>
      <c r="E52" s="74" t="s">
        <v>295</v>
      </c>
      <c r="F52" s="74" t="s">
        <v>286</v>
      </c>
      <c r="G52" s="61" t="s">
        <v>297</v>
      </c>
      <c r="H52" s="61" t="s">
        <v>348</v>
      </c>
      <c r="I52" s="80"/>
      <c r="J52" s="80"/>
    </row>
    <row r="53" spans="1:11" x14ac:dyDescent="0.25">
      <c r="A53" s="37" t="s">
        <v>133</v>
      </c>
      <c r="B53" s="81" t="s">
        <v>345</v>
      </c>
      <c r="C53" s="74" t="s">
        <v>346</v>
      </c>
      <c r="D53" s="74" t="s">
        <v>293</v>
      </c>
      <c r="E53" s="74" t="s">
        <v>295</v>
      </c>
      <c r="F53" s="74" t="s">
        <v>286</v>
      </c>
      <c r="G53" s="61" t="s">
        <v>297</v>
      </c>
      <c r="H53" s="61" t="s">
        <v>349</v>
      </c>
      <c r="I53" s="80"/>
      <c r="J53" s="80"/>
    </row>
    <row r="54" spans="1:11" x14ac:dyDescent="0.25">
      <c r="A54" s="37" t="s">
        <v>292</v>
      </c>
      <c r="B54" s="81" t="s">
        <v>290</v>
      </c>
      <c r="C54" s="74" t="s">
        <v>291</v>
      </c>
      <c r="D54" s="74" t="s">
        <v>294</v>
      </c>
      <c r="E54" s="74" t="s">
        <v>295</v>
      </c>
      <c r="F54" s="74" t="s">
        <v>296</v>
      </c>
      <c r="G54" s="61" t="s">
        <v>297</v>
      </c>
      <c r="H54" s="61" t="s">
        <v>350</v>
      </c>
      <c r="I54" s="80"/>
      <c r="J54" s="80"/>
    </row>
    <row r="55" spans="1:11" x14ac:dyDescent="0.25">
      <c r="A55" s="82"/>
      <c r="B55" s="82"/>
      <c r="C55" s="83"/>
      <c r="D55" s="83"/>
      <c r="E55" s="83"/>
      <c r="F55" s="82"/>
      <c r="G55" s="80"/>
      <c r="H55" s="80"/>
      <c r="I55" s="80"/>
      <c r="J55" s="80"/>
    </row>
    <row r="56" spans="1:11" x14ac:dyDescent="0.25">
      <c r="A56" s="82"/>
      <c r="B56" s="82"/>
      <c r="C56" s="83"/>
      <c r="D56" s="83"/>
      <c r="E56" s="83"/>
      <c r="F56" s="82"/>
      <c r="G56" s="80"/>
      <c r="H56" s="80"/>
      <c r="I56" s="80"/>
      <c r="J56" s="80"/>
    </row>
    <row r="57" spans="1:11" x14ac:dyDescent="0.25">
      <c r="A57" s="82"/>
      <c r="B57" s="82"/>
      <c r="C57" s="83"/>
      <c r="D57" s="83"/>
      <c r="E57" s="83"/>
      <c r="F57" s="82"/>
      <c r="G57" s="80"/>
      <c r="H57" s="80"/>
      <c r="I57" s="80"/>
      <c r="J57" s="80"/>
    </row>
    <row r="58" spans="1:11" x14ac:dyDescent="0.25">
      <c r="A58" s="78" t="s">
        <v>123</v>
      </c>
      <c r="B58" s="81" t="s">
        <v>351</v>
      </c>
      <c r="C58" s="83"/>
      <c r="D58" s="83"/>
      <c r="E58" s="83"/>
      <c r="F58" s="80"/>
      <c r="G58" s="80"/>
      <c r="H58" s="80"/>
      <c r="I58" s="80"/>
    </row>
    <row r="59" spans="1:11" x14ac:dyDescent="0.25">
      <c r="A59" s="78"/>
      <c r="B59" s="82"/>
      <c r="C59" s="83"/>
      <c r="D59" s="83"/>
      <c r="E59" s="83"/>
      <c r="F59" s="80"/>
      <c r="G59" s="80"/>
      <c r="H59" s="80"/>
      <c r="I59" s="80"/>
    </row>
    <row r="60" spans="1:11" x14ac:dyDescent="0.25">
      <c r="A60" s="78"/>
      <c r="B60" s="82"/>
      <c r="C60" s="83"/>
      <c r="D60" s="83"/>
      <c r="E60" s="83"/>
      <c r="F60" s="80"/>
      <c r="G60" s="80"/>
      <c r="H60" s="80"/>
      <c r="I60" s="80"/>
    </row>
    <row r="61" spans="1:11" x14ac:dyDescent="0.25">
      <c r="A61" s="84" t="s">
        <v>139</v>
      </c>
      <c r="B61" s="82"/>
      <c r="C61" s="83"/>
      <c r="D61" s="83"/>
      <c r="E61" s="83"/>
      <c r="F61" s="80"/>
      <c r="G61" s="80"/>
      <c r="H61" s="80"/>
      <c r="I61" s="80"/>
    </row>
    <row r="62" spans="1:11" x14ac:dyDescent="0.25">
      <c r="A62" s="37" t="s">
        <v>138</v>
      </c>
      <c r="B62" s="37" t="s">
        <v>153</v>
      </c>
      <c r="C62" s="67" t="s">
        <v>121</v>
      </c>
      <c r="D62" s="83"/>
      <c r="H62" s="75"/>
    </row>
    <row r="63" spans="1:11" x14ac:dyDescent="0.25">
      <c r="A63" s="81" t="s">
        <v>378</v>
      </c>
      <c r="B63" s="81" t="s">
        <v>377</v>
      </c>
      <c r="C63" s="81" t="s">
        <v>352</v>
      </c>
      <c r="D63" s="83"/>
      <c r="E63" s="83"/>
      <c r="F63" s="82"/>
      <c r="G63" s="80"/>
      <c r="H63" s="80"/>
      <c r="I63" s="80"/>
      <c r="J63" s="80"/>
    </row>
    <row r="64" spans="1:11" x14ac:dyDescent="0.25">
      <c r="A64" s="82"/>
      <c r="B64" s="82"/>
      <c r="C64" s="83"/>
      <c r="D64" s="83"/>
      <c r="E64" s="83"/>
      <c r="F64" s="82"/>
      <c r="G64" s="80"/>
      <c r="H64" s="80"/>
      <c r="I64" s="80"/>
      <c r="J64" s="80"/>
    </row>
    <row r="65" spans="1:10" x14ac:dyDescent="0.25">
      <c r="A65" s="37" t="s">
        <v>140</v>
      </c>
      <c r="B65" s="80"/>
      <c r="C65" s="77"/>
      <c r="D65" s="77"/>
      <c r="E65" s="77"/>
      <c r="F65" s="80"/>
      <c r="G65" s="80"/>
      <c r="H65" s="80"/>
      <c r="I65" s="80"/>
      <c r="J65" s="80"/>
    </row>
    <row r="66" spans="1:10" x14ac:dyDescent="0.25">
      <c r="A66" s="37" t="s">
        <v>113</v>
      </c>
      <c r="B66" s="37" t="s">
        <v>130</v>
      </c>
      <c r="C66" s="67" t="s">
        <v>131</v>
      </c>
      <c r="D66" s="67" t="s">
        <v>132</v>
      </c>
      <c r="E66" s="67" t="s">
        <v>121</v>
      </c>
      <c r="F66" s="80"/>
      <c r="G66" s="80"/>
      <c r="H66" s="80"/>
      <c r="I66" s="80"/>
      <c r="J66" s="80"/>
    </row>
    <row r="67" spans="1:10" x14ac:dyDescent="0.25">
      <c r="A67" s="37" t="s">
        <v>28</v>
      </c>
      <c r="B67" s="49" t="s">
        <v>379</v>
      </c>
      <c r="C67" s="88" t="s">
        <v>380</v>
      </c>
      <c r="D67" s="88" t="s">
        <v>381</v>
      </c>
      <c r="E67" s="61"/>
    </row>
    <row r="68" spans="1:10" x14ac:dyDescent="0.25">
      <c r="A68" s="37" t="s">
        <v>29</v>
      </c>
      <c r="B68" s="62" t="s">
        <v>11</v>
      </c>
      <c r="C68" s="63" t="s">
        <v>392</v>
      </c>
      <c r="D68" s="63" t="s">
        <v>393</v>
      </c>
    </row>
    <row r="69" spans="1:10" x14ac:dyDescent="0.25">
      <c r="C69" s="76"/>
      <c r="D69" s="77"/>
      <c r="H69" s="58"/>
    </row>
    <row r="71" spans="1:10" x14ac:dyDescent="0.25">
      <c r="A71" s="18" t="s">
        <v>110</v>
      </c>
      <c r="B71" s="80"/>
      <c r="C71" s="77"/>
      <c r="D71" s="77"/>
      <c r="E71" s="77"/>
      <c r="F71" s="80"/>
      <c r="G71" s="80"/>
      <c r="H71" s="80"/>
      <c r="I71" s="80"/>
    </row>
    <row r="72" spans="1:10" x14ac:dyDescent="0.25">
      <c r="A72" s="37" t="s">
        <v>142</v>
      </c>
      <c r="B72" s="78" t="s">
        <v>141</v>
      </c>
      <c r="C72" s="77"/>
      <c r="D72" s="77"/>
      <c r="E72" s="77"/>
      <c r="F72" s="80"/>
      <c r="G72" s="80"/>
      <c r="H72" s="80"/>
      <c r="I72" s="80"/>
    </row>
    <row r="73" spans="1:10" x14ac:dyDescent="0.25">
      <c r="A73" s="85" t="s">
        <v>298</v>
      </c>
      <c r="B73" s="85" t="s">
        <v>353</v>
      </c>
    </row>
    <row r="77" spans="1:10" x14ac:dyDescent="0.25">
      <c r="G77" s="80" t="s">
        <v>299</v>
      </c>
      <c r="H77" s="80" t="s">
        <v>300</v>
      </c>
      <c r="I77" s="80" t="s">
        <v>299</v>
      </c>
      <c r="J77" s="80" t="s">
        <v>300</v>
      </c>
    </row>
    <row r="78" spans="1:10" x14ac:dyDescent="0.25">
      <c r="G78" s="80">
        <v>2015</v>
      </c>
      <c r="H78" s="80">
        <v>60</v>
      </c>
      <c r="I78" s="80">
        <v>2015</v>
      </c>
      <c r="J78" s="80">
        <v>60</v>
      </c>
    </row>
    <row r="79" spans="1:10" x14ac:dyDescent="0.25">
      <c r="G79" s="62">
        <f>G78+(2*33)</f>
        <v>2081</v>
      </c>
      <c r="H79" s="62">
        <f>H78-(H78*0.2)</f>
        <v>48</v>
      </c>
      <c r="I79" s="80">
        <f>I78+1</f>
        <v>2016</v>
      </c>
      <c r="J79" s="62">
        <f>J78-(J78*(0.2/30))</f>
        <v>59.6</v>
      </c>
    </row>
    <row r="80" spans="1:10" x14ac:dyDescent="0.25">
      <c r="G80" s="62">
        <f t="shared" ref="G80:G111" si="0">G79+15</f>
        <v>2096</v>
      </c>
      <c r="H80" s="62">
        <f t="shared" ref="H80:H111" si="1">H79-(H79*0.25)</f>
        <v>36</v>
      </c>
      <c r="I80" s="80">
        <f t="shared" ref="I80:I113" si="2">I79+1</f>
        <v>2017</v>
      </c>
      <c r="J80" s="62">
        <f t="shared" ref="J80:J113" si="3">J79-(J79*(0.2/30))</f>
        <v>59.202666666666666</v>
      </c>
    </row>
    <row r="81" spans="7:10" x14ac:dyDescent="0.25">
      <c r="G81" s="62">
        <f t="shared" si="0"/>
        <v>2111</v>
      </c>
      <c r="H81" s="62">
        <f t="shared" si="1"/>
        <v>27</v>
      </c>
      <c r="I81" s="80">
        <f t="shared" si="2"/>
        <v>2018</v>
      </c>
      <c r="J81" s="62">
        <f t="shared" si="3"/>
        <v>58.807982222222222</v>
      </c>
    </row>
    <row r="82" spans="7:10" x14ac:dyDescent="0.25">
      <c r="G82" s="62">
        <f t="shared" si="0"/>
        <v>2126</v>
      </c>
      <c r="H82" s="62">
        <f t="shared" si="1"/>
        <v>20.25</v>
      </c>
      <c r="I82" s="80">
        <f t="shared" si="2"/>
        <v>2019</v>
      </c>
      <c r="J82" s="62">
        <f t="shared" si="3"/>
        <v>58.415929007407406</v>
      </c>
    </row>
    <row r="83" spans="7:10" x14ac:dyDescent="0.25">
      <c r="G83" s="62">
        <f t="shared" si="0"/>
        <v>2141</v>
      </c>
      <c r="H83" s="62">
        <f t="shared" si="1"/>
        <v>15.1875</v>
      </c>
      <c r="I83" s="80">
        <f t="shared" si="2"/>
        <v>2020</v>
      </c>
      <c r="J83" s="62">
        <f t="shared" si="3"/>
        <v>58.02648948069136</v>
      </c>
    </row>
    <row r="84" spans="7:10" x14ac:dyDescent="0.25">
      <c r="G84" s="62">
        <f t="shared" si="0"/>
        <v>2156</v>
      </c>
      <c r="H84" s="62">
        <f t="shared" si="1"/>
        <v>11.390625</v>
      </c>
      <c r="I84" s="80">
        <f t="shared" si="2"/>
        <v>2021</v>
      </c>
      <c r="J84" s="62">
        <f t="shared" si="3"/>
        <v>57.639646217486749</v>
      </c>
    </row>
    <row r="85" spans="7:10" x14ac:dyDescent="0.25">
      <c r="G85" s="62">
        <f t="shared" si="0"/>
        <v>2171</v>
      </c>
      <c r="H85" s="62">
        <f t="shared" si="1"/>
        <v>8.54296875</v>
      </c>
      <c r="I85" s="80">
        <f t="shared" si="2"/>
        <v>2022</v>
      </c>
      <c r="J85" s="62">
        <f t="shared" si="3"/>
        <v>57.255381909370172</v>
      </c>
    </row>
    <row r="86" spans="7:10" x14ac:dyDescent="0.25">
      <c r="G86" s="62">
        <f t="shared" si="0"/>
        <v>2186</v>
      </c>
      <c r="H86" s="62">
        <f t="shared" si="1"/>
        <v>6.4072265625</v>
      </c>
      <c r="I86" s="80">
        <f t="shared" si="2"/>
        <v>2023</v>
      </c>
      <c r="J86" s="62">
        <f t="shared" si="3"/>
        <v>56.873679363307701</v>
      </c>
    </row>
    <row r="87" spans="7:10" x14ac:dyDescent="0.25">
      <c r="G87" s="62">
        <f t="shared" si="0"/>
        <v>2201</v>
      </c>
      <c r="H87" s="62">
        <f t="shared" si="1"/>
        <v>4.805419921875</v>
      </c>
      <c r="I87" s="80">
        <f t="shared" si="2"/>
        <v>2024</v>
      </c>
      <c r="J87" s="62">
        <f t="shared" si="3"/>
        <v>56.494521500885647</v>
      </c>
    </row>
    <row r="88" spans="7:10" x14ac:dyDescent="0.25">
      <c r="G88" s="62">
        <f t="shared" si="0"/>
        <v>2216</v>
      </c>
      <c r="H88" s="62">
        <f t="shared" si="1"/>
        <v>3.60406494140625</v>
      </c>
      <c r="I88" s="80">
        <f t="shared" si="2"/>
        <v>2025</v>
      </c>
      <c r="J88" s="62">
        <f t="shared" si="3"/>
        <v>56.117891357546412</v>
      </c>
    </row>
    <row r="89" spans="7:10" x14ac:dyDescent="0.25">
      <c r="G89" s="62">
        <f t="shared" si="0"/>
        <v>2231</v>
      </c>
      <c r="H89" s="62">
        <f t="shared" si="1"/>
        <v>2.7030487060546875</v>
      </c>
      <c r="I89" s="80">
        <f t="shared" si="2"/>
        <v>2026</v>
      </c>
      <c r="J89" s="62">
        <f t="shared" si="3"/>
        <v>55.743772081829434</v>
      </c>
    </row>
    <row r="90" spans="7:10" x14ac:dyDescent="0.25">
      <c r="G90" s="62">
        <f t="shared" si="0"/>
        <v>2246</v>
      </c>
      <c r="H90" s="62">
        <f t="shared" si="1"/>
        <v>2.0272865295410156</v>
      </c>
      <c r="I90" s="80">
        <f t="shared" si="2"/>
        <v>2027</v>
      </c>
      <c r="J90" s="62">
        <f t="shared" si="3"/>
        <v>55.372146934617234</v>
      </c>
    </row>
    <row r="91" spans="7:10" x14ac:dyDescent="0.25">
      <c r="G91" s="62">
        <f t="shared" si="0"/>
        <v>2261</v>
      </c>
      <c r="H91" s="62">
        <f t="shared" si="1"/>
        <v>1.5204648971557617</v>
      </c>
      <c r="I91" s="80">
        <f t="shared" si="2"/>
        <v>2028</v>
      </c>
      <c r="J91" s="62">
        <f t="shared" si="3"/>
        <v>55.002999288386455</v>
      </c>
    </row>
    <row r="92" spans="7:10" x14ac:dyDescent="0.25">
      <c r="G92" s="62">
        <f t="shared" si="0"/>
        <v>2276</v>
      </c>
      <c r="H92" s="62">
        <f t="shared" si="1"/>
        <v>1.1403486728668213</v>
      </c>
      <c r="I92" s="80">
        <f t="shared" si="2"/>
        <v>2029</v>
      </c>
      <c r="J92" s="62">
        <f t="shared" si="3"/>
        <v>54.636312626463877</v>
      </c>
    </row>
    <row r="93" spans="7:10" x14ac:dyDescent="0.25">
      <c r="G93" s="62">
        <f t="shared" si="0"/>
        <v>2291</v>
      </c>
      <c r="H93" s="62">
        <f t="shared" si="1"/>
        <v>0.85526150465011597</v>
      </c>
      <c r="I93" s="80">
        <f t="shared" si="2"/>
        <v>2030</v>
      </c>
      <c r="J93" s="62">
        <f t="shared" si="3"/>
        <v>54.272070542287452</v>
      </c>
    </row>
    <row r="94" spans="7:10" x14ac:dyDescent="0.25">
      <c r="G94" s="62">
        <f t="shared" si="0"/>
        <v>2306</v>
      </c>
      <c r="H94" s="62">
        <f t="shared" si="1"/>
        <v>0.64144612848758698</v>
      </c>
      <c r="I94" s="80">
        <f t="shared" si="2"/>
        <v>2031</v>
      </c>
      <c r="J94" s="62">
        <f t="shared" si="3"/>
        <v>53.910256738672203</v>
      </c>
    </row>
    <row r="95" spans="7:10" x14ac:dyDescent="0.25">
      <c r="G95" s="62">
        <f t="shared" si="0"/>
        <v>2321</v>
      </c>
      <c r="H95" s="62">
        <f t="shared" si="1"/>
        <v>0.48108459636569023</v>
      </c>
      <c r="I95" s="80">
        <f t="shared" si="2"/>
        <v>2032</v>
      </c>
      <c r="J95" s="62">
        <f t="shared" si="3"/>
        <v>53.550855027081056</v>
      </c>
    </row>
    <row r="96" spans="7:10" x14ac:dyDescent="0.25">
      <c r="G96" s="62">
        <f t="shared" si="0"/>
        <v>2336</v>
      </c>
      <c r="H96" s="62">
        <f t="shared" si="1"/>
        <v>0.36081344727426767</v>
      </c>
      <c r="I96" s="80">
        <f t="shared" si="2"/>
        <v>2033</v>
      </c>
      <c r="J96" s="62">
        <f t="shared" si="3"/>
        <v>53.193849326900512</v>
      </c>
    </row>
    <row r="97" spans="7:10" x14ac:dyDescent="0.25">
      <c r="G97" s="62">
        <f t="shared" si="0"/>
        <v>2351</v>
      </c>
      <c r="H97" s="62">
        <f t="shared" si="1"/>
        <v>0.27061008545570076</v>
      </c>
      <c r="I97" s="80">
        <f t="shared" si="2"/>
        <v>2034</v>
      </c>
      <c r="J97" s="62">
        <f t="shared" si="3"/>
        <v>52.839223664721175</v>
      </c>
    </row>
    <row r="98" spans="7:10" x14ac:dyDescent="0.25">
      <c r="G98" s="62">
        <f t="shared" si="0"/>
        <v>2366</v>
      </c>
      <c r="H98" s="62">
        <f t="shared" si="1"/>
        <v>0.20295756409177557</v>
      </c>
      <c r="I98" s="80">
        <f t="shared" si="2"/>
        <v>2035</v>
      </c>
      <c r="J98" s="62">
        <f t="shared" si="3"/>
        <v>52.486962173623034</v>
      </c>
    </row>
    <row r="99" spans="7:10" x14ac:dyDescent="0.25">
      <c r="G99" s="62">
        <f t="shared" si="0"/>
        <v>2381</v>
      </c>
      <c r="H99" s="62">
        <f t="shared" si="1"/>
        <v>0.15221817306883167</v>
      </c>
      <c r="I99" s="80">
        <f t="shared" si="2"/>
        <v>2036</v>
      </c>
      <c r="J99" s="62">
        <f t="shared" si="3"/>
        <v>52.137049092465546</v>
      </c>
    </row>
    <row r="100" spans="7:10" x14ac:dyDescent="0.25">
      <c r="G100" s="62">
        <f t="shared" si="0"/>
        <v>2396</v>
      </c>
      <c r="H100" s="62">
        <f t="shared" si="1"/>
        <v>0.11416362980162376</v>
      </c>
      <c r="I100" s="80">
        <f t="shared" si="2"/>
        <v>2037</v>
      </c>
      <c r="J100" s="62">
        <f t="shared" si="3"/>
        <v>51.789468765182441</v>
      </c>
    </row>
    <row r="101" spans="7:10" x14ac:dyDescent="0.25">
      <c r="G101" s="62">
        <f t="shared" si="0"/>
        <v>2411</v>
      </c>
      <c r="H101" s="62">
        <f t="shared" si="1"/>
        <v>8.5622722351217817E-2</v>
      </c>
      <c r="I101" s="80">
        <f t="shared" si="2"/>
        <v>2038</v>
      </c>
      <c r="J101" s="62">
        <f t="shared" si="3"/>
        <v>51.444205640081222</v>
      </c>
    </row>
    <row r="102" spans="7:10" x14ac:dyDescent="0.25">
      <c r="G102" s="62">
        <f t="shared" si="0"/>
        <v>2426</v>
      </c>
      <c r="H102" s="62">
        <f t="shared" si="1"/>
        <v>6.4217041763413363E-2</v>
      </c>
      <c r="I102" s="80">
        <f t="shared" si="2"/>
        <v>2039</v>
      </c>
      <c r="J102" s="62">
        <f t="shared" si="3"/>
        <v>51.101244269147344</v>
      </c>
    </row>
    <row r="103" spans="7:10" x14ac:dyDescent="0.25">
      <c r="G103" s="62">
        <f t="shared" si="0"/>
        <v>2441</v>
      </c>
      <c r="H103" s="62">
        <f t="shared" si="1"/>
        <v>4.8162781322560022E-2</v>
      </c>
      <c r="I103" s="80">
        <f t="shared" si="2"/>
        <v>2040</v>
      </c>
      <c r="J103" s="62">
        <f t="shared" si="3"/>
        <v>50.76056930735303</v>
      </c>
    </row>
    <row r="104" spans="7:10" x14ac:dyDescent="0.25">
      <c r="G104" s="62">
        <f t="shared" si="0"/>
        <v>2456</v>
      </c>
      <c r="H104" s="62">
        <f t="shared" si="1"/>
        <v>3.6122085991920017E-2</v>
      </c>
      <c r="I104" s="80">
        <f t="shared" si="2"/>
        <v>2041</v>
      </c>
      <c r="J104" s="62">
        <f t="shared" si="3"/>
        <v>50.422165511970675</v>
      </c>
    </row>
    <row r="105" spans="7:10" x14ac:dyDescent="0.25">
      <c r="G105" s="62">
        <f t="shared" si="0"/>
        <v>2471</v>
      </c>
      <c r="H105" s="62">
        <f t="shared" si="1"/>
        <v>2.7091564493940012E-2</v>
      </c>
      <c r="I105" s="80">
        <f t="shared" si="2"/>
        <v>2042</v>
      </c>
      <c r="J105" s="62">
        <f t="shared" si="3"/>
        <v>50.086017741890871</v>
      </c>
    </row>
    <row r="106" spans="7:10" x14ac:dyDescent="0.25">
      <c r="G106" s="62">
        <f t="shared" si="0"/>
        <v>2486</v>
      </c>
      <c r="H106" s="62">
        <f t="shared" si="1"/>
        <v>2.0318673370455009E-2</v>
      </c>
      <c r="I106" s="80">
        <f t="shared" si="2"/>
        <v>2043</v>
      </c>
      <c r="J106" s="62">
        <f t="shared" si="3"/>
        <v>49.752110956944932</v>
      </c>
    </row>
    <row r="107" spans="7:10" x14ac:dyDescent="0.25">
      <c r="G107" s="62">
        <f t="shared" si="0"/>
        <v>2501</v>
      </c>
      <c r="H107" s="62">
        <f t="shared" si="1"/>
        <v>1.5239005027841257E-2</v>
      </c>
      <c r="I107" s="80">
        <f t="shared" si="2"/>
        <v>2044</v>
      </c>
      <c r="J107" s="62">
        <f t="shared" si="3"/>
        <v>49.420430217231967</v>
      </c>
    </row>
    <row r="108" spans="7:10" x14ac:dyDescent="0.25">
      <c r="G108" s="62">
        <f t="shared" si="0"/>
        <v>2516</v>
      </c>
      <c r="H108" s="62">
        <f t="shared" si="1"/>
        <v>1.1429253770880943E-2</v>
      </c>
      <c r="I108" s="80">
        <f t="shared" si="2"/>
        <v>2045</v>
      </c>
      <c r="J108" s="62">
        <f t="shared" si="3"/>
        <v>49.090960682450422</v>
      </c>
    </row>
    <row r="109" spans="7:10" x14ac:dyDescent="0.25">
      <c r="G109" s="62">
        <f t="shared" si="0"/>
        <v>2531</v>
      </c>
      <c r="H109" s="62">
        <f t="shared" si="1"/>
        <v>8.5719403281607071E-3</v>
      </c>
      <c r="I109" s="80">
        <f t="shared" si="2"/>
        <v>2046</v>
      </c>
      <c r="J109" s="62">
        <f t="shared" si="3"/>
        <v>48.763687611234083</v>
      </c>
    </row>
    <row r="110" spans="7:10" x14ac:dyDescent="0.25">
      <c r="G110" s="62">
        <f t="shared" si="0"/>
        <v>2546</v>
      </c>
      <c r="H110" s="62">
        <f t="shared" si="1"/>
        <v>6.4289552461205303E-3</v>
      </c>
      <c r="I110" s="80">
        <f t="shared" si="2"/>
        <v>2047</v>
      </c>
      <c r="J110" s="62">
        <f t="shared" si="3"/>
        <v>48.438596360492525</v>
      </c>
    </row>
    <row r="111" spans="7:10" x14ac:dyDescent="0.25">
      <c r="G111" s="62">
        <f t="shared" si="0"/>
        <v>2561</v>
      </c>
      <c r="H111" s="62">
        <f t="shared" si="1"/>
        <v>4.8217164345903977E-3</v>
      </c>
      <c r="I111" s="80">
        <f t="shared" si="2"/>
        <v>2048</v>
      </c>
      <c r="J111" s="62">
        <f t="shared" si="3"/>
        <v>48.115672384755911</v>
      </c>
    </row>
    <row r="112" spans="7:10" x14ac:dyDescent="0.25">
      <c r="I112" s="80">
        <f t="shared" si="2"/>
        <v>2049</v>
      </c>
      <c r="J112" s="62">
        <f t="shared" si="3"/>
        <v>47.794901235524208</v>
      </c>
    </row>
    <row r="113" spans="9:10" x14ac:dyDescent="0.25">
      <c r="I113" s="80">
        <f t="shared" si="2"/>
        <v>2050</v>
      </c>
      <c r="J113" s="62">
        <f t="shared" si="3"/>
        <v>47.47626856062071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27" workbookViewId="0">
      <selection activeCell="B30" sqref="B30"/>
    </sheetView>
  </sheetViews>
  <sheetFormatPr defaultRowHeight="15" x14ac:dyDescent="0.25"/>
  <cols>
    <col min="1" max="1" width="50" customWidth="1"/>
    <col min="2" max="3" width="16" customWidth="1"/>
    <col min="4" max="4" width="40.8554687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5" t="s">
        <v>150</v>
      </c>
    </row>
    <row r="7" spans="1:4" ht="15" customHeight="1" x14ac:dyDescent="0.25">
      <c r="A7" s="6" t="s">
        <v>4</v>
      </c>
      <c r="B7" s="6" t="s">
        <v>19</v>
      </c>
      <c r="C7" s="6" t="s">
        <v>57</v>
      </c>
      <c r="D7" s="6" t="s">
        <v>58</v>
      </c>
    </row>
    <row r="8" spans="1:4" ht="15" customHeight="1" x14ac:dyDescent="0.25">
      <c r="A8" s="7" t="s">
        <v>59</v>
      </c>
      <c r="B8" s="7"/>
      <c r="C8" s="6"/>
      <c r="D8" s="6"/>
    </row>
    <row r="9" spans="1:4" ht="15" customHeight="1" x14ac:dyDescent="0.25">
      <c r="A9" s="8" t="s">
        <v>60</v>
      </c>
      <c r="B9" s="23"/>
      <c r="C9" s="23"/>
      <c r="D9" s="23"/>
    </row>
    <row r="10" spans="1:4" ht="15" customHeight="1" x14ac:dyDescent="0.25">
      <c r="A10" s="8" t="s">
        <v>61</v>
      </c>
      <c r="B10" s="23"/>
      <c r="C10" s="23"/>
      <c r="D10" s="23"/>
    </row>
    <row r="11" spans="1:4" ht="15" customHeight="1" x14ac:dyDescent="0.25">
      <c r="A11" s="8" t="s">
        <v>62</v>
      </c>
      <c r="B11" s="23"/>
      <c r="C11" s="23"/>
      <c r="D11" s="23"/>
    </row>
    <row r="12" spans="1:4" ht="15" customHeight="1" x14ac:dyDescent="0.25">
      <c r="A12" s="8" t="s">
        <v>63</v>
      </c>
      <c r="B12" s="23"/>
      <c r="C12" s="23"/>
      <c r="D12" s="23"/>
    </row>
    <row r="13" spans="1:4" ht="15" customHeight="1" x14ac:dyDescent="0.25">
      <c r="A13" s="8" t="s">
        <v>64</v>
      </c>
      <c r="B13" s="23"/>
      <c r="C13" s="23"/>
      <c r="D13" s="23"/>
    </row>
    <row r="14" spans="1:4" ht="15" customHeight="1" x14ac:dyDescent="0.25">
      <c r="A14" s="8" t="s">
        <v>65</v>
      </c>
      <c r="B14" s="23"/>
      <c r="C14" s="23"/>
      <c r="D14" s="23"/>
    </row>
    <row r="15" spans="1:4" ht="15" customHeight="1" x14ac:dyDescent="0.25">
      <c r="A15" s="8" t="s">
        <v>66</v>
      </c>
      <c r="B15" s="23"/>
      <c r="C15" s="23"/>
      <c r="D15" s="23"/>
    </row>
    <row r="16" spans="1:4" ht="15" customHeight="1" x14ac:dyDescent="0.25">
      <c r="A16" s="8" t="s">
        <v>67</v>
      </c>
      <c r="B16" s="23"/>
      <c r="C16" s="23"/>
      <c r="D16" s="23"/>
    </row>
    <row r="17" spans="1:4" ht="15" customHeight="1" x14ac:dyDescent="0.25">
      <c r="A17" s="8" t="s">
        <v>68</v>
      </c>
      <c r="B17" s="23"/>
      <c r="C17" s="23"/>
      <c r="D17" s="23"/>
    </row>
    <row r="18" spans="1:4" ht="15" customHeight="1" x14ac:dyDescent="0.25">
      <c r="A18" s="8" t="s">
        <v>69</v>
      </c>
      <c r="B18" s="23"/>
      <c r="C18" s="23"/>
      <c r="D18" s="23"/>
    </row>
    <row r="19" spans="1:4" ht="15" customHeight="1" x14ac:dyDescent="0.25">
      <c r="A19" s="7" t="s">
        <v>70</v>
      </c>
      <c r="B19" s="7"/>
      <c r="C19" s="6"/>
      <c r="D19" s="6"/>
    </row>
    <row r="20" spans="1:4" ht="15" customHeight="1" x14ac:dyDescent="0.25">
      <c r="A20" s="8" t="s">
        <v>71</v>
      </c>
      <c r="B20" s="23"/>
      <c r="C20" s="23"/>
      <c r="D20" s="23"/>
    </row>
    <row r="21" spans="1:4" ht="15" customHeight="1" x14ac:dyDescent="0.25">
      <c r="A21" s="8" t="s">
        <v>72</v>
      </c>
      <c r="B21" s="23"/>
      <c r="C21" s="23"/>
      <c r="D21" s="23"/>
    </row>
    <row r="22" spans="1:4" ht="15" customHeight="1" x14ac:dyDescent="0.25">
      <c r="A22" s="8" t="s">
        <v>73</v>
      </c>
      <c r="B22" s="23"/>
      <c r="C22" s="23"/>
      <c r="D22" s="23"/>
    </row>
    <row r="23" spans="1:4" ht="15" customHeight="1" x14ac:dyDescent="0.25">
      <c r="A23" s="8" t="s">
        <v>74</v>
      </c>
      <c r="B23" s="23"/>
      <c r="C23" s="23"/>
      <c r="D23" s="23"/>
    </row>
    <row r="24" spans="1:4" ht="15" customHeight="1" x14ac:dyDescent="0.25">
      <c r="A24" s="8" t="s">
        <v>75</v>
      </c>
      <c r="B24" s="23"/>
      <c r="C24" s="23"/>
      <c r="D24" s="23"/>
    </row>
    <row r="25" spans="1:4" ht="15" customHeight="1" x14ac:dyDescent="0.25">
      <c r="A25" s="8" t="s">
        <v>76</v>
      </c>
      <c r="B25" s="23"/>
      <c r="C25" s="23"/>
      <c r="D25" s="23"/>
    </row>
    <row r="26" spans="1:4" ht="15" customHeight="1" x14ac:dyDescent="0.25">
      <c r="A26" s="8" t="s">
        <v>77</v>
      </c>
      <c r="B26" s="23"/>
      <c r="C26" s="23"/>
      <c r="D26" s="23"/>
    </row>
    <row r="27" spans="1:4" ht="15" customHeight="1" x14ac:dyDescent="0.25">
      <c r="A27" s="7" t="s">
        <v>78</v>
      </c>
      <c r="B27" s="7"/>
      <c r="C27" s="6"/>
      <c r="D27" s="6"/>
    </row>
    <row r="28" spans="1:4" ht="15" customHeight="1" x14ac:dyDescent="0.25">
      <c r="A28" s="8" t="s">
        <v>79</v>
      </c>
      <c r="B28" s="23"/>
      <c r="C28" s="23"/>
      <c r="D28" s="23"/>
    </row>
    <row r="29" spans="1:4" ht="15" customHeight="1" x14ac:dyDescent="0.25">
      <c r="A29" s="7" t="s">
        <v>80</v>
      </c>
      <c r="B29" s="24"/>
      <c r="C29" s="25"/>
      <c r="D29" s="25"/>
    </row>
    <row r="30" spans="1:4" x14ac:dyDescent="0.25">
      <c r="A30" s="8" t="s">
        <v>81</v>
      </c>
      <c r="B30" s="23"/>
      <c r="C30" s="50"/>
      <c r="D30" s="23"/>
    </row>
    <row r="31" spans="1:4" ht="15" customHeight="1" x14ac:dyDescent="0.25">
      <c r="A31" s="8" t="s">
        <v>82</v>
      </c>
      <c r="B31" s="23"/>
      <c r="C31" s="23"/>
      <c r="D31" s="23"/>
    </row>
    <row r="32" spans="1:4" ht="15" customHeight="1" x14ac:dyDescent="0.25">
      <c r="A32" s="8" t="s">
        <v>83</v>
      </c>
      <c r="B32" s="23"/>
      <c r="C32" s="23"/>
      <c r="D32" s="23"/>
    </row>
    <row r="33" spans="1:4" ht="15" customHeight="1" x14ac:dyDescent="0.25">
      <c r="A33" s="8" t="s">
        <v>84</v>
      </c>
      <c r="B33" s="23"/>
      <c r="C33" s="23"/>
      <c r="D33" s="23"/>
    </row>
    <row r="34" spans="1:4" ht="15" customHeight="1" x14ac:dyDescent="0.25">
      <c r="A34" s="8" t="s">
        <v>85</v>
      </c>
      <c r="B34" s="23"/>
      <c r="C34" s="23"/>
      <c r="D34" s="23"/>
    </row>
    <row r="35" spans="1:4" ht="15" customHeight="1" x14ac:dyDescent="0.25">
      <c r="A35" s="8" t="s">
        <v>86</v>
      </c>
      <c r="B35" s="23"/>
      <c r="C35" s="23"/>
      <c r="D35" s="23"/>
    </row>
    <row r="36" spans="1:4" ht="15" customHeight="1" x14ac:dyDescent="0.25">
      <c r="A36" s="7" t="s">
        <v>87</v>
      </c>
      <c r="B36" s="7"/>
      <c r="C36" s="6"/>
      <c r="D36" s="6"/>
    </row>
    <row r="37" spans="1:4" ht="15" customHeight="1" x14ac:dyDescent="0.25">
      <c r="A37" s="8" t="s">
        <v>88</v>
      </c>
      <c r="B37" s="23"/>
      <c r="C37" s="23"/>
      <c r="D37" s="23"/>
    </row>
    <row r="38" spans="1:4" ht="15" customHeight="1" x14ac:dyDescent="0.25">
      <c r="A38" s="8" t="s">
        <v>89</v>
      </c>
      <c r="B38" s="23"/>
      <c r="C38" s="23"/>
      <c r="D38" s="23"/>
    </row>
    <row r="39" spans="1:4" ht="15" customHeight="1" x14ac:dyDescent="0.25">
      <c r="A39" s="8" t="s">
        <v>90</v>
      </c>
      <c r="B39" s="23"/>
      <c r="C39" s="23"/>
      <c r="D39" s="23"/>
    </row>
    <row r="40" spans="1:4" ht="15" customHeight="1" x14ac:dyDescent="0.25">
      <c r="A40" s="8" t="s">
        <v>91</v>
      </c>
      <c r="B40" s="23"/>
      <c r="C40" s="23"/>
      <c r="D40" s="23"/>
    </row>
    <row r="41" spans="1:4" ht="15" customHeight="1" x14ac:dyDescent="0.25">
      <c r="A41" s="8" t="s">
        <v>92</v>
      </c>
      <c r="B41" s="23"/>
      <c r="C41" s="23"/>
      <c r="D41" s="23"/>
    </row>
    <row r="42" spans="1:4" ht="15" customHeight="1" x14ac:dyDescent="0.25">
      <c r="A42" s="8" t="s">
        <v>93</v>
      </c>
      <c r="B42" s="23"/>
      <c r="C42" s="23"/>
      <c r="D42" s="23"/>
    </row>
    <row r="43" spans="1:4" ht="15" customHeight="1" x14ac:dyDescent="0.25">
      <c r="A43" s="7" t="s">
        <v>94</v>
      </c>
      <c r="B43" s="7"/>
      <c r="C43" s="6"/>
      <c r="D43" s="6"/>
    </row>
    <row r="44" spans="1:4" ht="15" customHeight="1" x14ac:dyDescent="0.25">
      <c r="A44" s="8" t="s">
        <v>95</v>
      </c>
      <c r="B44" s="23"/>
      <c r="C44" s="23"/>
      <c r="D44" s="23"/>
    </row>
    <row r="45" spans="1:4" ht="15" customHeight="1" x14ac:dyDescent="0.25">
      <c r="A45" s="8" t="s">
        <v>96</v>
      </c>
      <c r="B45" s="23"/>
      <c r="C45" s="23"/>
      <c r="D45" s="23"/>
    </row>
    <row r="46" spans="1:4" ht="15" customHeight="1" x14ac:dyDescent="0.25">
      <c r="A46" s="8" t="s">
        <v>97</v>
      </c>
      <c r="B46" s="23"/>
      <c r="C46" s="23"/>
      <c r="D46" s="23"/>
    </row>
    <row r="47" spans="1:4" ht="15" customHeight="1" x14ac:dyDescent="0.25">
      <c r="A47" s="8" t="s">
        <v>98</v>
      </c>
      <c r="B47" s="23"/>
      <c r="C47" s="23"/>
      <c r="D47" s="23"/>
    </row>
    <row r="49" spans="1:5" x14ac:dyDescent="0.25">
      <c r="A49" s="5" t="s">
        <v>104</v>
      </c>
    </row>
    <row r="50" spans="1:5" ht="15" customHeight="1" x14ac:dyDescent="0.25">
      <c r="A50" s="9" t="s">
        <v>103</v>
      </c>
      <c r="B50" s="9" t="s">
        <v>20</v>
      </c>
      <c r="C50" s="27" t="s">
        <v>19</v>
      </c>
      <c r="D50" s="28"/>
      <c r="E50" s="10"/>
    </row>
    <row r="51" spans="1:5" x14ac:dyDescent="0.25">
      <c r="A51" s="3" t="s">
        <v>354</v>
      </c>
      <c r="B51" s="3" t="s">
        <v>355</v>
      </c>
      <c r="C51" s="3" t="s">
        <v>356</v>
      </c>
      <c r="D51" s="51"/>
    </row>
    <row r="52" spans="1:5" x14ac:dyDescent="0.25">
      <c r="A52" s="3" t="s">
        <v>357</v>
      </c>
      <c r="B52" s="3" t="s">
        <v>358</v>
      </c>
      <c r="C52" s="3" t="s">
        <v>356</v>
      </c>
      <c r="D52" s="11"/>
    </row>
    <row r="53" spans="1:5" x14ac:dyDescent="0.25">
      <c r="A53" s="26"/>
      <c r="B53" s="26"/>
      <c r="C53" s="26"/>
      <c r="D53" s="11"/>
    </row>
    <row r="54" spans="1:5" x14ac:dyDescent="0.25">
      <c r="A54" s="26"/>
      <c r="B54" s="26"/>
      <c r="C54" s="26"/>
      <c r="D54" s="11"/>
    </row>
    <row r="55" spans="1:5" x14ac:dyDescent="0.25">
      <c r="A55" s="26"/>
      <c r="B55" s="26"/>
      <c r="C55" s="26"/>
      <c r="D55" s="11"/>
    </row>
    <row r="56" spans="1:5" x14ac:dyDescent="0.25">
      <c r="A56" s="26"/>
      <c r="B56" s="26"/>
      <c r="C56" s="26"/>
      <c r="D56" s="11"/>
    </row>
    <row r="57" spans="1:5" x14ac:dyDescent="0.25">
      <c r="A57" s="20"/>
      <c r="B57" s="20"/>
      <c r="C57" s="20"/>
      <c r="D57" s="11"/>
    </row>
    <row r="58" spans="1:5" x14ac:dyDescent="0.25">
      <c r="A58" s="20"/>
      <c r="B58" s="20"/>
      <c r="C58" s="20"/>
      <c r="D58" s="11"/>
    </row>
    <row r="59" spans="1:5" x14ac:dyDescent="0.25">
      <c r="A59" s="20"/>
      <c r="B59" s="20"/>
      <c r="C59" s="20"/>
      <c r="D59" s="11"/>
    </row>
    <row r="60" spans="1:5" x14ac:dyDescent="0.25">
      <c r="A60" s="20"/>
      <c r="B60" s="20"/>
      <c r="C60" s="20"/>
      <c r="D60" s="11"/>
    </row>
    <row r="61" spans="1:5" x14ac:dyDescent="0.25">
      <c r="A61" s="20"/>
      <c r="B61" s="20"/>
      <c r="C61" s="20"/>
      <c r="D61" s="11"/>
    </row>
    <row r="62" spans="1:5" x14ac:dyDescent="0.25">
      <c r="A62" s="20"/>
      <c r="B62" s="20"/>
      <c r="C62" s="20"/>
      <c r="D62" s="11"/>
    </row>
    <row r="63" spans="1:5" x14ac:dyDescent="0.25">
      <c r="A63" s="20"/>
      <c r="B63" s="20"/>
      <c r="C63" s="20"/>
      <c r="D63" s="11"/>
    </row>
    <row r="64" spans="1:5" x14ac:dyDescent="0.25">
      <c r="A64" s="20"/>
      <c r="B64" s="20"/>
      <c r="C64" s="20"/>
      <c r="D64" s="11"/>
    </row>
    <row r="65" spans="1:4" x14ac:dyDescent="0.25">
      <c r="A65" s="20"/>
      <c r="B65" s="20"/>
      <c r="C65" s="20"/>
      <c r="D65" s="11"/>
    </row>
    <row r="66" spans="1:4" x14ac:dyDescent="0.25">
      <c r="A66" s="20"/>
      <c r="B66" s="20"/>
      <c r="C66" s="20"/>
      <c r="D66" s="11"/>
    </row>
    <row r="67" spans="1:4" x14ac:dyDescent="0.25">
      <c r="A67" s="20"/>
      <c r="B67" s="20"/>
      <c r="C67" s="20"/>
      <c r="D67" s="11"/>
    </row>
    <row r="68" spans="1:4" x14ac:dyDescent="0.25">
      <c r="A68" s="20"/>
      <c r="B68" s="20"/>
      <c r="C68" s="20"/>
      <c r="D68"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A31" workbookViewId="0">
      <selection activeCell="D37" sqref="D37"/>
    </sheetView>
  </sheetViews>
  <sheetFormatPr defaultRowHeight="15" x14ac:dyDescent="0.25"/>
  <cols>
    <col min="1" max="1" width="14.42578125" customWidth="1"/>
    <col min="2" max="2" width="18.85546875" customWidth="1"/>
    <col min="3" max="3" width="20.42578125" customWidth="1"/>
    <col min="4" max="4" width="51.7109375" customWidth="1"/>
    <col min="5" max="5" width="60" customWidth="1"/>
    <col min="6" max="6" width="58.42578125" customWidth="1"/>
    <col min="7" max="7" width="28.28515625" customWidth="1"/>
    <col min="8" max="9" width="20.7109375" customWidth="1"/>
    <col min="10" max="10" width="48.140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46" customWidth="1"/>
    <col min="18" max="18" width="20.7109375" customWidth="1"/>
    <col min="19" max="19" width="18.42578125" customWidth="1"/>
  </cols>
  <sheetData>
    <row r="1" spans="1:19" x14ac:dyDescent="0.25">
      <c r="A1" s="14" t="s">
        <v>128</v>
      </c>
      <c r="B1" s="12"/>
      <c r="C1" s="12"/>
      <c r="D1" s="12"/>
      <c r="E1" s="12"/>
      <c r="F1" s="12"/>
      <c r="G1" s="12"/>
      <c r="H1" s="12"/>
      <c r="I1" s="12"/>
      <c r="J1" s="12"/>
    </row>
    <row r="2" spans="1:19" x14ac:dyDescent="0.25">
      <c r="A2" s="12"/>
      <c r="B2" s="12"/>
      <c r="C2" s="12"/>
      <c r="D2" s="12"/>
      <c r="E2" s="12"/>
    </row>
    <row r="3" spans="1:19" x14ac:dyDescent="0.25">
      <c r="A3" s="12"/>
      <c r="B3" s="12"/>
      <c r="C3" s="12"/>
      <c r="D3" s="12"/>
      <c r="E3" s="12"/>
    </row>
    <row r="4" spans="1:19" x14ac:dyDescent="0.25">
      <c r="A4" s="14" t="s">
        <v>24</v>
      </c>
      <c r="B4" s="14" t="s">
        <v>118</v>
      </c>
      <c r="C4" s="14" t="s">
        <v>117</v>
      </c>
      <c r="D4" s="14" t="s">
        <v>186</v>
      </c>
      <c r="E4" s="14" t="s">
        <v>129</v>
      </c>
      <c r="F4" s="14" t="s">
        <v>187</v>
      </c>
      <c r="G4" s="89" t="s">
        <v>188</v>
      </c>
      <c r="H4" s="89"/>
      <c r="I4" s="89"/>
      <c r="J4" s="89"/>
      <c r="K4" s="16" t="s">
        <v>189</v>
      </c>
      <c r="L4" s="14" t="s">
        <v>116</v>
      </c>
      <c r="M4" s="89" t="s">
        <v>190</v>
      </c>
      <c r="N4" s="89"/>
      <c r="O4" s="89"/>
      <c r="P4" s="89"/>
      <c r="Q4" s="14" t="s">
        <v>10</v>
      </c>
      <c r="R4" s="14" t="s">
        <v>120</v>
      </c>
      <c r="S4" s="14" t="s">
        <v>384</v>
      </c>
    </row>
    <row r="5" spans="1:19" x14ac:dyDescent="0.25">
      <c r="A5" s="14" t="s">
        <v>144</v>
      </c>
      <c r="B5" s="14"/>
      <c r="C5" s="14"/>
      <c r="D5" s="14" t="str">
        <f>IF(ISTEXT(F6),"(NB! Velg tiltakskategori under)","")</f>
        <v>(NB! Velg tiltakskategori under)</v>
      </c>
      <c r="E5" s="4" t="s">
        <v>191</v>
      </c>
      <c r="F5" s="4" t="s">
        <v>191</v>
      </c>
      <c r="G5" s="89" t="s">
        <v>192</v>
      </c>
      <c r="H5" s="89"/>
      <c r="I5" s="89"/>
      <c r="J5" s="89"/>
      <c r="K5" s="14" t="s">
        <v>193</v>
      </c>
      <c r="L5" s="4" t="s">
        <v>191</v>
      </c>
      <c r="M5" s="29" t="s">
        <v>194</v>
      </c>
      <c r="N5" s="4" t="s">
        <v>195</v>
      </c>
      <c r="O5" s="4" t="s">
        <v>196</v>
      </c>
      <c r="P5" s="4" t="s">
        <v>197</v>
      </c>
    </row>
    <row r="6" spans="1:19" ht="75" x14ac:dyDescent="0.25">
      <c r="A6" s="57" t="s">
        <v>34</v>
      </c>
      <c r="B6" s="56" t="s">
        <v>359</v>
      </c>
      <c r="C6" s="56" t="s">
        <v>303</v>
      </c>
      <c r="D6" s="56" t="s">
        <v>217</v>
      </c>
      <c r="E6" s="56" t="s">
        <v>362</v>
      </c>
      <c r="F6" s="56" t="s">
        <v>361</v>
      </c>
      <c r="G6" s="52"/>
      <c r="H6" s="52"/>
      <c r="I6" s="52"/>
      <c r="J6" s="52"/>
      <c r="K6" s="56" t="s">
        <v>383</v>
      </c>
      <c r="L6" s="56" t="s">
        <v>301</v>
      </c>
      <c r="M6" s="56" t="s">
        <v>302</v>
      </c>
      <c r="N6" s="56" t="s">
        <v>302</v>
      </c>
      <c r="O6" s="56" t="s">
        <v>302</v>
      </c>
      <c r="P6" s="56" t="s">
        <v>302</v>
      </c>
      <c r="Q6" s="56" t="s">
        <v>360</v>
      </c>
      <c r="R6" s="56" t="s">
        <v>385</v>
      </c>
      <c r="S6" s="56" t="s">
        <v>383</v>
      </c>
    </row>
    <row r="7" spans="1:19" s="11" customFormat="1" x14ac:dyDescent="0.25">
      <c r="A7" s="14"/>
      <c r="B7" s="12"/>
      <c r="C7" s="12"/>
      <c r="D7" s="12"/>
      <c r="E7" s="12"/>
      <c r="F7" s="12"/>
      <c r="G7" s="12"/>
      <c r="H7" s="12"/>
      <c r="I7" s="12"/>
      <c r="J7" s="12"/>
      <c r="K7" s="12"/>
      <c r="L7" s="12"/>
      <c r="M7" s="12"/>
      <c r="N7" s="12"/>
      <c r="O7" s="12"/>
      <c r="P7" s="12"/>
      <c r="Q7" s="12"/>
      <c r="R7" s="12"/>
    </row>
    <row r="8" spans="1:19" x14ac:dyDescent="0.25">
      <c r="A8" s="14" t="s">
        <v>143</v>
      </c>
      <c r="B8" s="12"/>
      <c r="C8" s="12"/>
      <c r="D8" s="12"/>
      <c r="E8" s="12"/>
      <c r="F8" s="12"/>
      <c r="G8" s="12"/>
      <c r="H8" s="12"/>
      <c r="I8" s="12"/>
      <c r="L8" s="11"/>
      <c r="M8" s="11"/>
      <c r="N8" s="11"/>
      <c r="O8" s="11"/>
    </row>
    <row r="9" spans="1:19" ht="75" x14ac:dyDescent="0.25">
      <c r="A9" s="14" t="s">
        <v>145</v>
      </c>
      <c r="B9" s="21" t="s">
        <v>363</v>
      </c>
      <c r="C9" s="21" t="s">
        <v>303</v>
      </c>
      <c r="D9" s="21" t="s">
        <v>363</v>
      </c>
      <c r="E9" s="21"/>
      <c r="F9" s="55" t="s">
        <v>364</v>
      </c>
      <c r="G9" s="13"/>
      <c r="H9" s="13"/>
      <c r="I9" s="13"/>
      <c r="J9" s="13"/>
      <c r="K9" s="13"/>
      <c r="L9" s="22"/>
      <c r="M9" s="22"/>
      <c r="N9" s="22"/>
      <c r="O9" s="22"/>
      <c r="P9" s="22"/>
      <c r="Q9" s="22"/>
      <c r="R9" s="13"/>
    </row>
    <row r="10" spans="1:19" x14ac:dyDescent="0.25">
      <c r="A10" s="14"/>
      <c r="B10" s="21"/>
      <c r="C10" s="21"/>
      <c r="D10" s="21"/>
      <c r="E10" s="21"/>
      <c r="F10" s="21"/>
      <c r="G10" s="13"/>
      <c r="H10" s="13"/>
      <c r="I10" s="13"/>
      <c r="J10" s="13"/>
      <c r="K10" s="13"/>
      <c r="L10" s="22"/>
      <c r="M10" s="22"/>
      <c r="N10" s="22"/>
      <c r="O10" s="22"/>
      <c r="P10" s="22"/>
      <c r="Q10" s="22"/>
      <c r="R10" s="13"/>
    </row>
    <row r="11" spans="1:19" x14ac:dyDescent="0.25">
      <c r="A11" s="14"/>
      <c r="B11" s="21"/>
      <c r="C11" s="21"/>
      <c r="D11" s="21"/>
      <c r="E11" s="21"/>
      <c r="F11" s="21"/>
      <c r="G11" s="13"/>
      <c r="H11" s="13"/>
      <c r="I11" s="13"/>
      <c r="J11" s="13"/>
      <c r="K11" s="13"/>
      <c r="L11" s="22"/>
      <c r="M11" s="22"/>
      <c r="N11" s="22"/>
      <c r="O11" s="22"/>
      <c r="P11" s="22"/>
      <c r="Q11" s="22"/>
      <c r="R11" s="13"/>
    </row>
    <row r="12" spans="1:19" x14ac:dyDescent="0.25">
      <c r="A12" s="14"/>
      <c r="B12" s="12"/>
      <c r="C12" s="12"/>
      <c r="D12" s="12"/>
      <c r="E12" s="12"/>
      <c r="F12" s="12"/>
      <c r="G12" s="12"/>
      <c r="H12" s="12"/>
      <c r="I12" s="12"/>
      <c r="J12" s="12"/>
    </row>
    <row r="13" spans="1:19" x14ac:dyDescent="0.25">
      <c r="A13" s="14"/>
      <c r="B13" s="12"/>
      <c r="C13" s="12"/>
      <c r="D13" s="12"/>
      <c r="E13" s="12"/>
      <c r="F13" s="5" t="s">
        <v>269</v>
      </c>
      <c r="G13" s="12"/>
      <c r="H13" s="12"/>
      <c r="I13" s="12"/>
      <c r="J13" s="12"/>
    </row>
    <row r="14" spans="1:19" x14ac:dyDescent="0.25">
      <c r="A14" s="4" t="s">
        <v>128</v>
      </c>
      <c r="B14" s="2" t="s">
        <v>26</v>
      </c>
      <c r="C14" s="4"/>
      <c r="D14" s="4"/>
      <c r="E14" s="4"/>
      <c r="F14" s="4" t="s">
        <v>31</v>
      </c>
      <c r="G14" s="4"/>
      <c r="H14" s="12"/>
      <c r="I14" s="12"/>
      <c r="J14" s="16" t="s">
        <v>147</v>
      </c>
    </row>
    <row r="15" spans="1:19" ht="15" customHeight="1" x14ac:dyDescent="0.25">
      <c r="A15" s="2"/>
      <c r="B15" s="2" t="s">
        <v>28</v>
      </c>
      <c r="C15" s="2" t="s">
        <v>29</v>
      </c>
      <c r="D15" s="2"/>
      <c r="E15" s="2" t="s">
        <v>30</v>
      </c>
      <c r="F15" s="2" t="s">
        <v>28</v>
      </c>
      <c r="G15" s="2" t="s">
        <v>29</v>
      </c>
      <c r="H15" s="2" t="s">
        <v>30</v>
      </c>
      <c r="I15" s="2"/>
    </row>
    <row r="16" spans="1:19" ht="15" customHeight="1" x14ac:dyDescent="0.25">
      <c r="A16" s="14" t="s">
        <v>144</v>
      </c>
      <c r="B16" s="2"/>
      <c r="C16" s="2"/>
      <c r="D16" s="2"/>
      <c r="E16" s="2"/>
      <c r="F16" s="2"/>
      <c r="G16" s="2"/>
      <c r="H16" s="2"/>
      <c r="I16" s="2"/>
      <c r="J16" s="2"/>
    </row>
    <row r="17" spans="1:10" ht="90" x14ac:dyDescent="0.25">
      <c r="A17" s="14" t="s">
        <v>34</v>
      </c>
      <c r="B17" s="53" t="s">
        <v>304</v>
      </c>
      <c r="C17" s="22"/>
      <c r="D17" s="22"/>
      <c r="E17" s="22"/>
      <c r="F17" s="22"/>
      <c r="G17" s="22"/>
      <c r="H17" s="22"/>
      <c r="I17" s="22"/>
      <c r="J17" s="48" t="s">
        <v>365</v>
      </c>
    </row>
    <row r="18" spans="1:10" x14ac:dyDescent="0.25">
      <c r="A18" s="14" t="s">
        <v>36</v>
      </c>
      <c r="B18" s="53"/>
      <c r="C18" s="22"/>
      <c r="D18" s="22"/>
      <c r="E18" s="22"/>
      <c r="F18" s="22"/>
      <c r="G18" s="22"/>
      <c r="H18" s="22"/>
      <c r="I18" s="22"/>
      <c r="J18" s="48"/>
    </row>
    <row r="19" spans="1:10" ht="15" customHeight="1" x14ac:dyDescent="0.25">
      <c r="A19" s="14" t="s">
        <v>119</v>
      </c>
      <c r="B19" s="21"/>
      <c r="C19" s="21"/>
      <c r="D19" s="21"/>
      <c r="E19" s="21"/>
      <c r="F19" s="21"/>
      <c r="G19" s="21"/>
      <c r="H19" s="21"/>
      <c r="I19" s="21"/>
      <c r="J19" s="21"/>
    </row>
    <row r="20" spans="1:10" ht="15" customHeight="1" x14ac:dyDescent="0.25">
      <c r="A20" s="2"/>
      <c r="B20" s="17"/>
      <c r="C20" s="1"/>
      <c r="D20" s="1"/>
      <c r="E20" s="1"/>
      <c r="F20" s="1"/>
      <c r="G20" s="1"/>
      <c r="H20" s="1"/>
      <c r="I20" s="1"/>
      <c r="J20" s="1"/>
    </row>
    <row r="21" spans="1:10" ht="15" customHeight="1" x14ac:dyDescent="0.25">
      <c r="A21" s="2"/>
      <c r="B21" s="17"/>
      <c r="C21" s="1"/>
      <c r="D21" s="1"/>
      <c r="E21" s="1"/>
      <c r="F21" s="1"/>
      <c r="G21" s="1"/>
      <c r="H21" s="1"/>
      <c r="I21" s="1"/>
      <c r="J21" s="1"/>
    </row>
    <row r="22" spans="1:10" x14ac:dyDescent="0.25">
      <c r="A22" s="1"/>
      <c r="B22" s="1"/>
      <c r="C22" s="1"/>
      <c r="D22" s="1"/>
      <c r="E22" s="1"/>
      <c r="F22" s="1"/>
      <c r="G22" s="1"/>
      <c r="H22" s="1"/>
      <c r="I22" s="1"/>
      <c r="J22" s="1"/>
    </row>
    <row r="24" spans="1:10" x14ac:dyDescent="0.25">
      <c r="F24" s="5" t="s">
        <v>268</v>
      </c>
    </row>
    <row r="25" spans="1:10" x14ac:dyDescent="0.25">
      <c r="A25" s="15"/>
      <c r="B25" s="15" t="s">
        <v>24</v>
      </c>
      <c r="C25" s="15"/>
      <c r="D25" s="15"/>
      <c r="E25" s="15"/>
      <c r="F25" s="19" t="s">
        <v>31</v>
      </c>
      <c r="G25" s="15" t="s">
        <v>25</v>
      </c>
      <c r="H25" s="16" t="s">
        <v>174</v>
      </c>
      <c r="I25" s="16" t="s">
        <v>121</v>
      </c>
      <c r="J25" s="12"/>
    </row>
    <row r="26" spans="1:10" ht="60" x14ac:dyDescent="0.25">
      <c r="A26" s="2" t="s">
        <v>32</v>
      </c>
      <c r="B26" s="53" t="s">
        <v>305</v>
      </c>
      <c r="C26" s="21"/>
      <c r="D26" s="21"/>
      <c r="E26" s="21"/>
      <c r="F26" s="21"/>
      <c r="G26" s="21"/>
      <c r="H26" s="20"/>
      <c r="I26" s="54" t="s">
        <v>306</v>
      </c>
    </row>
    <row r="27" spans="1:10" x14ac:dyDescent="0.25">
      <c r="A27" s="2" t="s">
        <v>33</v>
      </c>
      <c r="B27" s="21"/>
      <c r="C27" s="21"/>
      <c r="D27" s="21"/>
      <c r="E27" s="21"/>
      <c r="F27" s="21"/>
      <c r="G27" s="21"/>
      <c r="H27" s="20"/>
      <c r="I27" s="20"/>
    </row>
    <row r="28" spans="1:10" x14ac:dyDescent="0.25">
      <c r="A28" s="2" t="s">
        <v>35</v>
      </c>
      <c r="B28" s="21"/>
      <c r="C28" s="21"/>
      <c r="D28" s="21"/>
      <c r="E28" s="21"/>
      <c r="F28" s="21"/>
      <c r="G28" s="21"/>
      <c r="H28" s="20"/>
      <c r="I28" s="20"/>
    </row>
    <row r="29" spans="1:10" x14ac:dyDescent="0.25">
      <c r="A29" s="2" t="s">
        <v>37</v>
      </c>
      <c r="B29" s="21"/>
      <c r="C29" s="21"/>
      <c r="D29" s="21"/>
      <c r="E29" s="21"/>
      <c r="F29" s="21"/>
      <c r="G29" s="21"/>
      <c r="H29" s="20"/>
      <c r="I29" s="20"/>
    </row>
    <row r="31" spans="1:10" x14ac:dyDescent="0.25">
      <c r="A31" s="2"/>
      <c r="B31" s="1"/>
      <c r="C31" s="1"/>
      <c r="D31" s="1"/>
      <c r="E31" s="1"/>
      <c r="G31" s="1"/>
    </row>
    <row r="32" spans="1:10" x14ac:dyDescent="0.25">
      <c r="A32" s="2"/>
      <c r="B32" s="1"/>
      <c r="C32" s="1"/>
      <c r="D32" s="1"/>
      <c r="E32" s="1"/>
      <c r="F32" s="5"/>
      <c r="G32" s="1"/>
    </row>
    <row r="33" spans="1:7" x14ac:dyDescent="0.25">
      <c r="A33" s="2"/>
      <c r="B33" s="1"/>
      <c r="C33" s="1"/>
      <c r="D33" s="1"/>
      <c r="E33" s="1"/>
      <c r="F33" s="5"/>
      <c r="G33" s="1"/>
    </row>
    <row r="34" spans="1:7" x14ac:dyDescent="0.25">
      <c r="A34" s="2"/>
      <c r="B34" s="1"/>
      <c r="C34" s="1"/>
      <c r="D34" s="1"/>
      <c r="E34" s="5" t="s">
        <v>180</v>
      </c>
      <c r="F34" s="1"/>
    </row>
    <row r="35" spans="1:7" x14ac:dyDescent="0.25">
      <c r="A35" s="14" t="s">
        <v>175</v>
      </c>
      <c r="E35" s="5" t="s">
        <v>181</v>
      </c>
    </row>
    <row r="36" spans="1:7" x14ac:dyDescent="0.25">
      <c r="A36" s="14" t="s">
        <v>182</v>
      </c>
      <c r="B36" s="4" t="s">
        <v>176</v>
      </c>
      <c r="C36" s="4" t="s">
        <v>183</v>
      </c>
      <c r="D36" s="4" t="s">
        <v>184</v>
      </c>
      <c r="E36" s="4" t="s">
        <v>177</v>
      </c>
      <c r="F36" s="4" t="s">
        <v>10</v>
      </c>
    </row>
    <row r="37" spans="1:7" s="62" customFormat="1" x14ac:dyDescent="0.25">
      <c r="A37" s="37" t="s">
        <v>178</v>
      </c>
      <c r="B37" s="86" t="s">
        <v>366</v>
      </c>
      <c r="C37" s="86" t="s">
        <v>307</v>
      </c>
      <c r="D37" s="87" t="s">
        <v>367</v>
      </c>
      <c r="E37" s="86" t="s">
        <v>368</v>
      </c>
      <c r="F37" s="87" t="s">
        <v>369</v>
      </c>
    </row>
    <row r="38" spans="1:7" s="62" customFormat="1" ht="15.75" customHeight="1" x14ac:dyDescent="0.25">
      <c r="A38" s="37" t="s">
        <v>179</v>
      </c>
      <c r="B38" s="61" t="s">
        <v>308</v>
      </c>
      <c r="C38" s="61" t="s">
        <v>309</v>
      </c>
      <c r="D38" s="61" t="s">
        <v>310</v>
      </c>
      <c r="E38" s="61" t="s">
        <v>370</v>
      </c>
      <c r="F38" s="74" t="s">
        <v>311</v>
      </c>
    </row>
    <row r="45" spans="1:7" x14ac:dyDescent="0.25">
      <c r="A45" s="4" t="s">
        <v>146</v>
      </c>
    </row>
    <row r="46" spans="1:7" x14ac:dyDescent="0.25">
      <c r="A46" s="4" t="s">
        <v>148</v>
      </c>
      <c r="B46" s="45" t="s">
        <v>312</v>
      </c>
    </row>
    <row r="47" spans="1:7" ht="240" x14ac:dyDescent="0.25">
      <c r="A47" s="4" t="s">
        <v>149</v>
      </c>
      <c r="B47" s="45" t="s">
        <v>313</v>
      </c>
    </row>
    <row r="80" ht="15.75" thickBot="1" x14ac:dyDescent="0.3"/>
    <row r="81" spans="1:8" x14ac:dyDescent="0.25">
      <c r="A81" s="30" t="s">
        <v>198</v>
      </c>
      <c r="B81" s="31"/>
      <c r="C81" s="31"/>
      <c r="D81" s="31"/>
      <c r="E81" s="31"/>
      <c r="F81" s="32"/>
    </row>
    <row r="82" spans="1:8" x14ac:dyDescent="0.25">
      <c r="A82" s="33" t="s">
        <v>199</v>
      </c>
      <c r="B82" s="34" t="s">
        <v>200</v>
      </c>
      <c r="C82" s="35" t="s">
        <v>201</v>
      </c>
      <c r="D82" s="35" t="s">
        <v>202</v>
      </c>
      <c r="E82" s="35" t="s">
        <v>203</v>
      </c>
      <c r="F82" s="36" t="s">
        <v>204</v>
      </c>
      <c r="G82" s="37"/>
      <c r="H82" s="37"/>
    </row>
    <row r="83" spans="1:8" x14ac:dyDescent="0.25">
      <c r="A83" s="38" t="s">
        <v>205</v>
      </c>
      <c r="B83" s="39" t="s">
        <v>206</v>
      </c>
      <c r="C83" s="39" t="s">
        <v>207</v>
      </c>
      <c r="D83" s="39" t="s">
        <v>208</v>
      </c>
      <c r="E83" s="39" t="s">
        <v>209</v>
      </c>
      <c r="F83" s="40" t="s">
        <v>210</v>
      </c>
    </row>
    <row r="84" spans="1:8" x14ac:dyDescent="0.25">
      <c r="A84" s="38" t="s">
        <v>211</v>
      </c>
      <c r="B84" s="41" t="s">
        <v>212</v>
      </c>
      <c r="C84" s="39" t="s">
        <v>213</v>
      </c>
      <c r="D84" s="39" t="s">
        <v>214</v>
      </c>
      <c r="E84" s="39" t="s">
        <v>215</v>
      </c>
      <c r="F84" s="40" t="s">
        <v>216</v>
      </c>
    </row>
    <row r="85" spans="1:8" x14ac:dyDescent="0.25">
      <c r="A85" s="38" t="s">
        <v>217</v>
      </c>
      <c r="B85" s="39" t="s">
        <v>218</v>
      </c>
      <c r="C85" s="39" t="s">
        <v>207</v>
      </c>
      <c r="D85" s="39" t="s">
        <v>219</v>
      </c>
      <c r="E85" s="39" t="s">
        <v>220</v>
      </c>
      <c r="F85" s="40" t="s">
        <v>221</v>
      </c>
    </row>
    <row r="86" spans="1:8" x14ac:dyDescent="0.25">
      <c r="A86" s="38" t="s">
        <v>222</v>
      </c>
      <c r="B86" s="39" t="s">
        <v>223</v>
      </c>
      <c r="C86" s="39" t="s">
        <v>207</v>
      </c>
      <c r="D86" s="39" t="s">
        <v>224</v>
      </c>
      <c r="E86" s="39" t="s">
        <v>225</v>
      </c>
      <c r="F86" s="40" t="s">
        <v>221</v>
      </c>
    </row>
    <row r="87" spans="1:8" x14ac:dyDescent="0.25">
      <c r="A87" s="38" t="s">
        <v>226</v>
      </c>
      <c r="B87" s="39" t="s">
        <v>227</v>
      </c>
      <c r="C87" s="39" t="s">
        <v>207</v>
      </c>
      <c r="D87" s="39" t="s">
        <v>228</v>
      </c>
      <c r="E87" s="39" t="s">
        <v>229</v>
      </c>
      <c r="F87" s="40" t="s">
        <v>221</v>
      </c>
    </row>
    <row r="88" spans="1:8" x14ac:dyDescent="0.25">
      <c r="A88" s="38" t="s">
        <v>230</v>
      </c>
      <c r="B88" s="39" t="s">
        <v>231</v>
      </c>
      <c r="C88" s="39" t="s">
        <v>207</v>
      </c>
      <c r="D88" s="39" t="s">
        <v>232</v>
      </c>
      <c r="E88" s="39" t="s">
        <v>233</v>
      </c>
      <c r="F88" s="40" t="s">
        <v>221</v>
      </c>
    </row>
    <row r="89" spans="1:8" x14ac:dyDescent="0.25">
      <c r="A89" s="38" t="s">
        <v>234</v>
      </c>
      <c r="B89" s="39" t="s">
        <v>235</v>
      </c>
      <c r="C89" s="39" t="s">
        <v>207</v>
      </c>
      <c r="D89" s="39" t="s">
        <v>236</v>
      </c>
      <c r="E89" s="39" t="s">
        <v>237</v>
      </c>
      <c r="F89" s="40" t="s">
        <v>216</v>
      </c>
    </row>
    <row r="90" spans="1:8" x14ac:dyDescent="0.25">
      <c r="A90" s="38" t="s">
        <v>238</v>
      </c>
      <c r="B90" s="39" t="s">
        <v>239</v>
      </c>
      <c r="C90" s="39" t="s">
        <v>240</v>
      </c>
      <c r="D90" s="39" t="s">
        <v>237</v>
      </c>
      <c r="E90" s="39" t="s">
        <v>236</v>
      </c>
      <c r="F90" s="40" t="s">
        <v>241</v>
      </c>
    </row>
    <row r="91" spans="1:8" x14ac:dyDescent="0.25">
      <c r="A91" s="38" t="s">
        <v>242</v>
      </c>
      <c r="B91" s="39" t="s">
        <v>243</v>
      </c>
      <c r="C91" s="39" t="s">
        <v>244</v>
      </c>
      <c r="D91" s="39" t="s">
        <v>237</v>
      </c>
      <c r="E91" s="39" t="s">
        <v>245</v>
      </c>
      <c r="F91" s="40" t="s">
        <v>236</v>
      </c>
    </row>
    <row r="92" spans="1:8" x14ac:dyDescent="0.25">
      <c r="A92" s="38" t="s">
        <v>246</v>
      </c>
      <c r="B92" s="39" t="s">
        <v>247</v>
      </c>
      <c r="C92" s="39" t="s">
        <v>248</v>
      </c>
      <c r="D92" s="39" t="s">
        <v>249</v>
      </c>
      <c r="E92" s="39" t="s">
        <v>216</v>
      </c>
      <c r="F92" s="40" t="s">
        <v>241</v>
      </c>
    </row>
    <row r="93" spans="1:8" x14ac:dyDescent="0.25">
      <c r="A93" s="38" t="s">
        <v>250</v>
      </c>
      <c r="B93" s="39" t="s">
        <v>251</v>
      </c>
      <c r="C93" s="39" t="s">
        <v>252</v>
      </c>
      <c r="D93" s="39" t="s">
        <v>253</v>
      </c>
      <c r="E93" s="39" t="s">
        <v>216</v>
      </c>
      <c r="F93" s="40" t="s">
        <v>241</v>
      </c>
    </row>
    <row r="94" spans="1:8" x14ac:dyDescent="0.25">
      <c r="A94" s="38" t="s">
        <v>254</v>
      </c>
      <c r="B94" s="39" t="s">
        <v>255</v>
      </c>
      <c r="C94" s="39" t="s">
        <v>256</v>
      </c>
      <c r="D94" s="39" t="s">
        <v>257</v>
      </c>
      <c r="E94" s="39" t="s">
        <v>219</v>
      </c>
      <c r="F94" s="40" t="s">
        <v>216</v>
      </c>
    </row>
    <row r="95" spans="1:8" x14ac:dyDescent="0.25">
      <c r="A95" s="38" t="s">
        <v>258</v>
      </c>
      <c r="B95" s="39" t="s">
        <v>259</v>
      </c>
      <c r="C95" s="39" t="s">
        <v>260</v>
      </c>
      <c r="D95" s="39" t="s">
        <v>261</v>
      </c>
      <c r="E95" s="39" t="s">
        <v>262</v>
      </c>
      <c r="F95" s="40" t="s">
        <v>241</v>
      </c>
    </row>
    <row r="96" spans="1:8" x14ac:dyDescent="0.25">
      <c r="A96" s="38" t="s">
        <v>263</v>
      </c>
      <c r="B96" s="39" t="s">
        <v>264</v>
      </c>
      <c r="C96" s="39" t="s">
        <v>265</v>
      </c>
      <c r="D96" s="39" t="s">
        <v>241</v>
      </c>
      <c r="E96" s="39" t="s">
        <v>241</v>
      </c>
      <c r="F96" s="40" t="s">
        <v>241</v>
      </c>
      <c r="G96" t="s">
        <v>241</v>
      </c>
    </row>
    <row r="97" spans="1:6" x14ac:dyDescent="0.25">
      <c r="A97" s="38"/>
      <c r="B97" s="39"/>
      <c r="C97" s="39"/>
      <c r="D97" s="39"/>
      <c r="E97" s="39"/>
      <c r="F97" s="40"/>
    </row>
    <row r="98" spans="1:6" x14ac:dyDescent="0.25">
      <c r="A98" s="33" t="s">
        <v>266</v>
      </c>
      <c r="B98" s="39"/>
      <c r="C98" s="39"/>
      <c r="D98" s="39"/>
      <c r="E98" s="39"/>
      <c r="F98" s="40"/>
    </row>
    <row r="99" spans="1:6" x14ac:dyDescent="0.25">
      <c r="A99" s="38" t="s">
        <v>267</v>
      </c>
      <c r="B99" s="39"/>
      <c r="C99" s="39"/>
      <c r="D99" s="39"/>
      <c r="E99" s="39"/>
      <c r="F99" s="40"/>
    </row>
    <row r="100" spans="1:6" x14ac:dyDescent="0.25">
      <c r="A100" s="38" t="s">
        <v>270</v>
      </c>
      <c r="B100" s="39"/>
      <c r="C100" s="39"/>
      <c r="D100" s="39"/>
      <c r="E100" s="39"/>
      <c r="F100" s="40"/>
    </row>
    <row r="101" spans="1:6" x14ac:dyDescent="0.25">
      <c r="A101" s="38" t="s">
        <v>271</v>
      </c>
      <c r="B101" s="39"/>
      <c r="C101" s="39"/>
      <c r="D101" s="39"/>
      <c r="E101" s="39"/>
      <c r="F101" s="40" t="s">
        <v>241</v>
      </c>
    </row>
    <row r="102" spans="1:6" ht="15.75" thickBot="1" x14ac:dyDescent="0.3">
      <c r="A102" s="42" t="s">
        <v>272</v>
      </c>
      <c r="B102" s="43"/>
      <c r="C102" s="43"/>
      <c r="D102" s="43"/>
      <c r="E102" s="43"/>
      <c r="F102" s="44"/>
    </row>
  </sheetData>
  <mergeCells count="3">
    <mergeCell ref="G4:J4"/>
    <mergeCell ref="M4:P4"/>
    <mergeCell ref="G5:J5"/>
  </mergeCells>
  <dataValidations count="1">
    <dataValidation type="list" allowBlank="1" showInputMessage="1" showErrorMessage="1" promptTitle="Tiltakskategori" prompt="Vennligst velg fra nedtrekkslisten" sqref="D6" xr:uid="{00000000-0002-0000-0200-000002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
  <sheetViews>
    <sheetView workbookViewId="0">
      <selection activeCell="G19" sqref="G19"/>
    </sheetView>
  </sheetViews>
  <sheetFormatPr defaultRowHeight="15" x14ac:dyDescent="0.25"/>
  <cols>
    <col min="2" max="2" width="22.85546875" bestFit="1" customWidth="1"/>
    <col min="3" max="3" width="11" bestFit="1" customWidth="1"/>
    <col min="4" max="4" width="12" bestFit="1" customWidth="1"/>
  </cols>
  <sheetData>
    <row r="1" spans="1:4" x14ac:dyDescent="0.25">
      <c r="A1" t="s">
        <v>386</v>
      </c>
      <c r="B1" t="s">
        <v>387</v>
      </c>
      <c r="C1" t="s">
        <v>388</v>
      </c>
      <c r="D1" t="s">
        <v>389</v>
      </c>
    </row>
    <row r="2" spans="1:4" x14ac:dyDescent="0.25">
      <c r="A2">
        <v>1</v>
      </c>
      <c r="B2" t="s">
        <v>315</v>
      </c>
      <c r="C2">
        <v>605424.79701099999</v>
      </c>
      <c r="D2">
        <v>8962523.3638000004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9" sqref="A9"/>
    </sheetView>
  </sheetViews>
  <sheetFormatPr defaultRowHeight="15" x14ac:dyDescent="0.25"/>
  <cols>
    <col min="1" max="1" width="112.42578125" customWidth="1"/>
  </cols>
  <sheetData>
    <row r="1" spans="1:1" x14ac:dyDescent="0.25">
      <c r="A1" t="s">
        <v>371</v>
      </c>
    </row>
    <row r="2" spans="1:1" x14ac:dyDescent="0.25">
      <c r="A2" t="s">
        <v>375</v>
      </c>
    </row>
    <row r="3" spans="1:1" x14ac:dyDescent="0.25">
      <c r="A3" t="s">
        <v>372</v>
      </c>
    </row>
    <row r="4" spans="1:1" x14ac:dyDescent="0.25">
      <c r="A4" t="s">
        <v>376</v>
      </c>
    </row>
    <row r="5" spans="1:1" x14ac:dyDescent="0.25">
      <c r="A5" t="s">
        <v>373</v>
      </c>
    </row>
    <row r="6" spans="1:1" x14ac:dyDescent="0.25">
      <c r="A6" t="s">
        <v>374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2019-02-18T09:46:43Z</dcterms:modified>
</cp:coreProperties>
</file>