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F4488988-D2BB-4B68-A619-B0BB2421473F}" xr6:coauthVersionLast="40" xr6:coauthVersionMax="40" xr10:uidLastSave="{00000000-0000-0000-0000-000000000000}"/>
  <bookViews>
    <workbookView xWindow="1080" yWindow="1080" windowWidth="27510" windowHeight="15540" firstSheet="1" xr2:uid="{00000000-000D-0000-FFFF-FFFF00000000}"/>
  </bookViews>
  <sheets>
    <sheet name="Generell input" sheetId="1" r:id="rId1"/>
    <sheet name="Naturtyper" sheetId="4" r:id="rId2"/>
    <sheet name="Tiltaksanalyse" sheetId="6" r:id="rId3"/>
    <sheet name="GIS-tabeller" sheetId="7"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0" i="1" l="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H80" i="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G80" i="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I80" i="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J7"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<sst xmlns="http://schemas.openxmlformats.org/spreadsheetml/2006/main" count="942" uniqueCount="546">
  <si>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</si>
  <si>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</si>
  <si>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</si>
  <si>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</si>
  <si>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</si>
  <si>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</si>
  <si>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</si>
  <si>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</si>
  <si>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</si>
  <si>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</si>
  <si>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</si>
  <si>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</si>
  <si>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</si>
  <si>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</si>
  <si>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</si>
  <si>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</si>
  <si>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</si>
  <si>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</si>
  <si>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</si>
  <si>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</si>
  <si>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</si>
  <si>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</si>
  <si>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</si>
  <si>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</si>
  <si>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</si>
  <si>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</si>
  <si>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</si>
  <si>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</si>
  <si>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</si>
  <si>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</si>
  <si>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</si>
  <si>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</si>
  <si>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</si>
  <si>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</si>
  <si>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</si>
  <si>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</si>
  <si>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</si>
  <si>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</si>
  <si>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</si>
  <si>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</si>
  <si>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</si>
  <si>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</si>
  <si>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</si>
  <si>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</si>
  <si>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</si>
  <si>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</si>
  <si>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</si>
  <si>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</si>
  <si>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</si>
  <si>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</si>
  <si>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</si>
  <si>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</si>
  <si>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</si>
  <si>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</si>
  <si>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</si>
  <si>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</si>
  <si>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</si>
  <si>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</si>
  <si>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</si>
  <si>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</si>
  <si>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</si>
  <si>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</si>
  <si>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</si>
  <si>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</si>
  <si>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</si>
  <si>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</si>
  <si>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</si>
  <si>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</si>
  <si>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</si>
  <si>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</si>
  <si>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</si>
  <si>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</si>
  <si>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</si>
  <si>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</si>
  <si>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</si>
  <si>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</si>
  <si>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</si>
  <si>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</si>
  <si>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</si>
  <si>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</si>
  <si>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</si>
  <si>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</si>
  <si>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</si>
  <si>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</si>
  <si>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</si>
  <si>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</si>
  <si>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</si>
  <si>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</si>
  <si>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</si>
  <si>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</si>
  <si>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</si>
  <si>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</si>
  <si>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</si>
  <si>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</si>
  <si>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</si>
  <si>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</si>
  <si>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</si>
  <si>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</si>
  <si>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</si>
  <si>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</si>
  <si>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</si>
  <si>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</si>
  <si>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</si>
  <si>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</si>
  <si>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</si>
  <si>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</si>
  <si>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</si>
  <si>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</si>
  <si>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</si>
  <si>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</si>
  <si>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</si>
  <si>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</si>
  <si>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</si>
  <si>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</si>
  <si>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</si>
  <si>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</si>
  <si>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</si>
  <si>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</si>
  <si>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</si>
  <si>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</si>
  <si>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</si>
  <si>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</si>
  <si>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</si>
  <si>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</si>
  <si>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</si>
  <si>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</si>
  <si>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</si>
  <si>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</si>
  <si>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</si>
  <si>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</si>
  <si>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</si>
  <si>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</si>
  <si>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</si>
  <si>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</si>
  <si>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</si>
  <si>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</si>
  <si>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</si>
  <si>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</si>
  <si>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</si>
  <si>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</si>
  <si>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</si>
  <si>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</si>
  <si>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</si>
  <si>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</si>
  <si>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</si>
  <si>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</si>
  <si>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</si>
  <si>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</si>
  <si>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</si>
  <si>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</si>
  <si>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</si>
  <si>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</si>
  <si>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</si>
  <si>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</si>
  <si>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</si>
  <si>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</si>
  <si>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</si>
  <si>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</si>
  <si>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</si>
  <si>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</si>
  <si>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</si>
  <si>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</si>
  <si>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</si>
  <si>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</si>
  <si>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</si>
  <si>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</si>
  <si>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</si>
  <si>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</si>
  <si>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</si>
  <si>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</si>
  <si>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</si>
  <si>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</si>
  <si>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</si>
  <si>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</si>
  <si>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</si>
  <si>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</si>
  <si>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</si>
  <si>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</si>
  <si>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</si>
  <si>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</si>
  <si>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</si>
  <si>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</si>
  <si>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</si>
  <si>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</si>
  <si>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</si>
  <si>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</si>
  <si>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</si>
  <si>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</si>
  <si>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</si>
  <si>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</si>
  <si>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</si>
  <si>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</si>
  <si>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</si>
  <si>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</si>
  <si>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</si>
  <si>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</si>
  <si>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</si>
  <si>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</si>
  <si>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</si>
  <si>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</si>
  <si>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</si>
  <si>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</si>
  <si>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</si>
  <si>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</si>
  <si>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</si>
  <si>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</si>
  <si>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</si>
  <si>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</si>
  <si>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</si>
  <si>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</si>
  <si>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</si>
  <si>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</si>
  <si>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</si>
  <si>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</si>
  <si>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</si>
  <si>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</si>
  <si>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</si>
  <si>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</si>
  <si>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</si>
  <si>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</si>
  <si>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</si>
  <si>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</si>
  <si>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</si>
  <si>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</si>
  <si>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</si>
  <si>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</si>
  <si>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</si>
  <si>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</si>
  <si>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</si>
  <si>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</si>
  <si>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</si>
  <si>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</si>
  <si>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</si>
  <si>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</si>
  <si>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</si>
  <si>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</si>
  <si>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</si>
  <si>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</si>
  <si>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</si>
  <si>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</si>
  <si>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</si>
  <si>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</si>
  <si>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</si>
  <si>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</si>
  <si>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</si>
  <si>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</si>
  <si>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</si>
  <si>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</si>
  <si>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</si>
  <si>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</si>
  <si>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</si>
  <si>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</si>
  <si>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</si>
  <si>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</si>
  <si>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</si>
  <si>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</si>
  <si>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</si>
  <si>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</si>
  <si>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</si>
  <si>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</si>
  <si>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</si>
  <si>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</si>
  <si>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</si>
  <si>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</si>
  <si>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</si>
  <si>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</si>
  <si>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</si>
  <si>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</si>
  <si>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</si>
  <si>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</si>
  <si>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</si>
  <si>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</si>
  <si>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</si>
  <si>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</si>
  <si>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</si>
  <si>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juni 2018</t>
  </si>
  <si>
    <t>D1</t>
  </si>
  <si>
    <t>33</t>
  </si>
  <si>
    <t>Godt kjent</t>
  </si>
  <si>
    <t>Ukjent</t>
  </si>
  <si>
    <t>Livsmedium for andre organismer</t>
  </si>
  <si>
    <t>Støttende stjenester: næringskretsløp</t>
  </si>
  <si>
    <t>Gitt artens svært marginale biomasse er dens bidrag til økosystemtjenesten ubetydelig.</t>
  </si>
  <si>
    <t>Kun i fremtiden</t>
  </si>
  <si>
    <t>Det er ikke forventet at det skjer en endring i status før 2050</t>
  </si>
  <si>
    <t>Stor</t>
  </si>
  <si>
    <t>År</t>
  </si>
  <si>
    <t>Bestand</t>
  </si>
  <si>
    <t>Synergi</t>
  </si>
  <si>
    <t>+</t>
  </si>
  <si>
    <t>Avdempende</t>
  </si>
  <si>
    <t>Kompenserende</t>
  </si>
  <si>
    <t>Ingen; se kommentar, celle J18, for ytterligere informasjon.</t>
  </si>
  <si>
    <t>Ingen; se kommentar, celle J19, for ytterligere informasjon.</t>
  </si>
  <si>
    <t>Ingen; se kommentar, celle I27, for ytterligere informasjon.</t>
  </si>
  <si>
    <t>Ingen tiltakspakker er forventet å kunne gi en måloppnåelse på 75 % eller høyere.</t>
  </si>
  <si>
    <t>Artens utbredelse</t>
  </si>
  <si>
    <t>Overvåking</t>
  </si>
  <si>
    <t>Artens økologi</t>
  </si>
  <si>
    <t>Kunnskapsinnhentingen vil gi økt kunnskap som kan benyttes til å utvikle målrettede forvaltningstiltak for bedre måloppnåelse.</t>
  </si>
  <si>
    <t>Ingen</t>
  </si>
  <si>
    <t>Livsmedium for andre: lichenikole sopp, midd, spretthaler, bakterier</t>
  </si>
  <si>
    <t>Som for lav generelt antas det at små invertebrater, mikrosopp og bakterier lever delvis inni laven eller innimellom folder og rynker på laven. Lichenikole sopp kan være skadegjørende for lav som blir angrepet.</t>
  </si>
  <si>
    <t>Primærprodusent</t>
  </si>
  <si>
    <t>Reguleringstjenester: karbonlagring</t>
  </si>
  <si>
    <t>Støttende stjenester: fotosyntese</t>
  </si>
  <si>
    <t>Kulturelle tjenester: rekreasjon</t>
  </si>
  <si>
    <t>Trolig er det kun et fåtall mennesker i Norge som leter etter denne arten som en rekreasjonsutfoldelse. Dens bidrag til økosystemtjenesten er derfor ubetydelig.</t>
  </si>
  <si>
    <t>Antall reproduserende individ</t>
  </si>
  <si>
    <t>Lokaliteter</t>
  </si>
  <si>
    <t>&gt;5</t>
  </si>
  <si>
    <t>&gt;100 km2</t>
  </si>
  <si>
    <t>Voksested</t>
  </si>
  <si>
    <t>12</t>
  </si>
  <si>
    <t>Autotrof</t>
  </si>
  <si>
    <t>God kjent</t>
  </si>
  <si>
    <t>Lite viktig</t>
  </si>
  <si>
    <t>Matkilde: rein</t>
  </si>
  <si>
    <t>Oppformering in situ og/eller ex situ</t>
  </si>
  <si>
    <t>Utplasserte individer bør overvåkes med tanke på overlevelse og vekstrate.</t>
  </si>
  <si>
    <t>Kunnskap mangler om artens habitatøkologi, generasjonstid, dens konkurranseevne og spredningsevne.</t>
  </si>
  <si>
    <t>Vi kan ikke anbefale iverksettelse av noen av de ovennevnte tiltaktene, separat eller i kombinasjon, ettersom måloppnåelse er under 75 %. I stedet anbefaler vi at kunnskapsinnhenting, gjennom de beskrevne prosjektene 1 og 2, iverksettes.</t>
  </si>
  <si>
    <t>Vitik.</t>
  </si>
  <si>
    <t>Miadlikowska, J. &amp; Lutzoni, F. 2000. Phylogenetic revision of the genus Peltigera (lichen-forming Ascomycota) based on morphological, chemical, and large subunit nuclear ribosomal DNA data. International Journal of Plant Science 161: 925-958.</t>
  </si>
  <si>
    <t>Miadlikowska, J., Lutzoni, F., Goward, T., Zoller, S. &amp; Posada, D. 2003. New approach to an old problem: incorporating signal from gap-rich regions of ITS and rDNA Large Subunit into phylogenetic analyses to resolve the Peltigera canina species complex. Mycologia 95: 1181-1203.</t>
  </si>
  <si>
    <t>Goward, T., Goffinet, B. &amp; Vitikainen, O. 1994. Synopsis of the genus Peltigera (lichenized ascomycetes) in British Columbia, with a key to the North American species. Canadian Journal of Botany 73: 91-111.</t>
  </si>
  <si>
    <r>
      <t>Vitikainen, O. 1985.</t>
    </r>
    <r>
      <rPr>
        <sz val="11"/>
        <color rgb="FF000000"/>
        <rFont val="Calibri"/>
        <family val="2"/>
        <scheme val="minor"/>
      </rPr>
      <t xml:space="preserve"> Three new species of Peltigera (lichenized Ascomycetes).  </t>
    </r>
    <r>
      <rPr>
        <i/>
        <sz val="11"/>
        <color rgb="FF000000"/>
        <rFont val="Calibri"/>
        <family val="2"/>
        <scheme val="minor"/>
      </rPr>
      <t>Annales Botanici Fennici</t>
    </r>
    <r>
      <rPr>
        <sz val="11"/>
        <color rgb="FF000000"/>
        <rFont val="Calibri"/>
        <family val="2"/>
        <scheme val="minor"/>
      </rPr>
      <t> 22: 291–298.</t>
    </r>
  </si>
  <si>
    <r>
      <t>Vitikainen, O. 2007.</t>
    </r>
    <r>
      <rPr>
        <sz val="11"/>
        <color rgb="FF000000"/>
        <rFont val="Calibri"/>
        <family val="2"/>
        <scheme val="minor"/>
      </rPr>
      <t xml:space="preserve"> Peltigeraceae I: Ahti, T., Jørgensen, P.M., Kristinsson, H., Moberg, R., Søchting, U. &amp; Thor, G. (red.): Nordic Lichen Flora Vol. 3, Cyanolichens, s. 113-131. Museum of Evolution, Uppsala University, Uppsala, Sverige.</t>
    </r>
  </si>
  <si>
    <t>Huldrenever</t>
  </si>
  <si>
    <t>CR</t>
  </si>
  <si>
    <t>kritisk truet</t>
  </si>
  <si>
    <t>40</t>
  </si>
  <si>
    <t>2</t>
  </si>
  <si>
    <t>Krog, H., Østhagen, H. &amp; Tønsberg, T. 1994. Lavflora. Norske busk- og bladlav. Universitetsforlaget.</t>
  </si>
  <si>
    <t>En innsamling fra Troms har blitt bestemt til huldrenever (TROM:L:48436/1). Bjerke undersøkte denne innsamlingen i juni 2018. Den har karaktertrekk som ligner på huldrenever, men den ligner mest på brunnever (P. rufescens). Kjemisk innhold i innsamlingen er ikke blitt analysert.</t>
  </si>
  <si>
    <t>Klepsland, J.T. 2014. På jakt etter sjeldne lav i Sør- og Nord-Norge, april-august 2014. SABIMA kartleggingsnotat 1-2014. 7 s. SABIMA, Oslo.</t>
  </si>
  <si>
    <t>Det virker ikke som det er noen taksonomiske utfordringer, men se kommentar til høyre.</t>
  </si>
  <si>
    <t xml:space="preserve">Huldrenever er en grålig bladlav som kan danne individer på rundt 20 cm i diameter. Den vokser i velutviklet mosedekke på marken i rik bjørkeskog. Den er morfologisk svært lik en del andre arter i slekta Peltigera. </t>
  </si>
  <si>
    <t>Alt i alt heller vi til å tro at arten finnes flere steder i Norge. Mest plausibelt er nærområdene til de kjente lokalitetene i Oppland og Trøndelag, men andre områder både i Sør- og Nord-Norge kan være egnete voksesteder. Finske forekomster er fra Kuusamo som befinner seg fire breddegrader lenger nord enn norske forekomster. Kuusamo er likevel langt unna Finnmark og Troms, så finsk forekomst kan kun tas som en svak indikasjon på at arten kan forekomme i Nord-Norge. Kommuner med høyt potensial listes i kolonnen til høyre. Arten har blitt ansett å ha et kontinentalt preg i Nord-Europa. Det er imidlertid verdt å merke seg at i Nord-Amerika vokser arten også nær kysten i ganske sommerfuktige skoger, og til og med i arktisk tundra (Goward mfl. 1995). Det tyder på en langt større økologisk amplitude enn den som er kjent fra Nord-Europa. Det er tenkelig at arten kan ha en like vid økologisk amplitude også i Norge, litt lik utbredelsen til flere andre arter av Peltigera, som er kjent fra Sørlandet til Svalbard.</t>
  </si>
  <si>
    <t>Kommuner med høyt potensial: (a) Oppland: Skjåk, Lom, Vang, Lesja, Øystre Slidre, Nord-Fron, Sør-Fron, Sel, Dovre, Ringebu; (b) Trøndelag: Rennebu, Meldal, Holtålen, Midtre Gauldal. Kommuner med moderat potensial: Øvrige kommuner i Trøndelag sør for Trondheimsfjorden, øvrige kommuner i Oppland, kommuner nord i Hedmark.</t>
  </si>
  <si>
    <t>1 - 5 %</t>
  </si>
  <si>
    <t>25 - 50 %</t>
  </si>
  <si>
    <t xml:space="preserve">Kunnskapen om livshistorieteori er generelt lite utviklet for lav. Denne arten produserer ikke aseksuelle formeringsenheter, og er derfor avhengig av kjønnete sporer for formering og spredning. Den produserer imidlertid få fruktlegemer, noe som kan forklare dens begrensede (kjente) utbredelse. Imidlertid er det trolig at thallusfragmenter som brekkes av, kan fraktes med vind og etablere nye kloner ("individer"). Etablerte individer er trolig langtlevende og har trolig stor kompetitiv evne mot andre lav og mot moser. </t>
  </si>
  <si>
    <t>Konkurranse: andre bakkeboende lav, moser og karplanter. Elg, hjort og andre store dyrearter.</t>
  </si>
  <si>
    <t>Konkurrerer med mosene, karplantene og lavene nevnt ovenfor. Store dyr tråkker på lav og kan skade individene. Dette kan imidlertid lede til økt spredning av fragmenter som spres med vinden og etablere seg andre steder. Det er ukjent om store dyr har en påvirkning på de kjente bestandene av huldrenever.</t>
  </si>
  <si>
    <t>Symbiose: Cyanobakterien Nostoc sp(p).</t>
  </si>
  <si>
    <t>Livsviktig. Mykobionten (soppkomponenten) vil ikke kunne overleve lenge uten symbiose med cyanobakterien. Cyanobkaterien produserer nitrogenholdige forbindelser og driver samtidig fotsyntese og tar imot mineraler fra soppkomponenten. Det er blitt debattert om dette er et symbiotisk forhold i snever forstand, ettersom cyanobkaterien i stor grad utnyttes av soppkomponenten under strengt regulerte vekstforhold.</t>
  </si>
  <si>
    <t>Økologisk fasilitering: små moser og jordlevenede lav</t>
  </si>
  <si>
    <t>Det kan tenkes at små moser og skorpedannene lav bidrar til å stabilisere jordsmonnet, noe som gjør at det blir enklere for huldrenever og andre større lav og moser å etablere seg. Dette kan kanskje kalles fasilitering, men fra de små mosene og lavenes ståsted er dette negativt, da de blir overvokst og utkonkurrert av de større lavene og mosene.</t>
  </si>
  <si>
    <t>Cyanolav er trolig svært lite foretrukket av rein eller andre dyr. Cyanobakterien inneholder stoffer som er giftige for rein.</t>
  </si>
  <si>
    <t>Cyanobkaterien produserer fotosynteseprodukter og omgjør N2 til biologisk aktivt nitrogen som soppkomponenten nyttiggjør seg. Soppen tar også opp mineraler og næringsstoffer direkte fra regnvann.</t>
  </si>
  <si>
    <t>Der arten er dominerende i sitt mikrohabitat vil dens rolle som primærprodusent være svært viktig for lokalitene den vokser på. Avrenning av næringsstoffer kan tas opp av arter som vokser i nørheten.</t>
  </si>
  <si>
    <t>Trolig begrenset</t>
  </si>
  <si>
    <t xml:space="preserve">Som dominant mattedannende art kan den være viktig, men ettersom forekomstene er små, er dens viktighet liten. </t>
  </si>
  <si>
    <t>Tilfeldig mortalitet &gt; Andre</t>
  </si>
  <si>
    <t>Rødliste 2015 omtaler faktoren slik: Truslene omfatter tilfeldige hendelser og effekter av fragmentering i svært små populasjoner.</t>
  </si>
  <si>
    <t>Tidsrom, omfang og styrke ikke definert i Rødliste 2015.</t>
  </si>
  <si>
    <t>I Rødliste 2015 og i andre kilder oppgis habitatet å være "rik bjørkeskog". Ut fra bildene og artene som er nevnt kan vi ikke se noe grunnlag for å angi dette som en rik bjørkeskog. Dette ser ut som et næringsfattig miljø. Samtidig ser det ut som mikrohabitatet ikke er skog, men berg. Det stemmer nok at nærområdene har stedvis kalkinfleuns, men kalk trenger likevel ikke ha noe påvirkning på selve voksestedene. Kalkinfluens ses gjerne best i i områder med sigevann, mens bergene som huldrenever er samlet fra ser tørre ut.</t>
  </si>
  <si>
    <t>Sterkt truet</t>
  </si>
  <si>
    <t>EN</t>
  </si>
  <si>
    <t>&lt;50</t>
  </si>
  <si>
    <t>&gt;100</t>
  </si>
  <si>
    <t>&lt;40 km2</t>
  </si>
  <si>
    <t>&lt;3</t>
  </si>
  <si>
    <t>Innenfor rekkevidde</t>
  </si>
  <si>
    <t>Åpen kalkfattig grunnlendt lavmark</t>
  </si>
  <si>
    <t>T2-2</t>
  </si>
  <si>
    <t xml:space="preserve">Tolket ut fra bildeinformasjon gjengitt i fanen "Generell input". </t>
  </si>
  <si>
    <t>Sikring mot inngrep</t>
  </si>
  <si>
    <t>Ingen  av lokalitetene er innenfor verneområder. Vi kjenner ikke til noen planer for inngrep eller annen menneskelig aktivitet som vil påvirke de to lokalitetene negativt. Hogst er nevnt som en mulig trussel av bl.a. Holtan-Hartwig (1992), men forekomstene er ikke direkte knyttet til hogstskog. Hogst i nærområdet kan likevel tenkes å kunne påvirke bestandene. Vern av de to lokalitetene, inkludert alle delpopulasjoner, vil bidra til å sikre disse artens videre eksistens i Norge.</t>
  </si>
  <si>
    <t>Beskrivelsen av habitat for norske forekomster er svært generelle (Holtan-Hartwig 1993, Tønsberg mfl. 1995, Klepsland 2014). Derfor tolker vi her habitat ut fra tilgjengelige lokalitetsbilder. Bilder tatt av Timdal (2001) og Breili (2012) viser at arten i Oppland vokser i matter av etasjemose. Et individ av grønnever og en liten hattsopp er synlige på et av bildene, mens på Breilis bilder står det noen kortvokste individer av blåbær og krekling tett inntil. Timdals og Breilis oversiktsbilder fra lokaliteten antyder at avbildet forekomst vokser på moserike berghyller med svært tynt jordsmonn. I umiddelbar nærhet til huldrenever (+/- 30 cm) vokser også kvitkrull, grå reinlav, lys reinlav, krekling, linnea og et gress, muligens sauesvingel. Rett bak huldrenver er en bergvegg med steinboende lav, med noe som ligner på grå fargelav. Litt lenger unna står en tynnstammet bjørk, og enda noe lenger unna, trolig i tykkere jord, står en noe større bjørk. Bildet tatt av Klepsland (2014) viser at arten i Trøndelag vokser på relativt tynt jordsmonn sammen med noen få individer av en begerlav, lys reinlav, etasjemose og noen andre moser. I kanten av individet står en tue av et gress, mens en forgreining av linnea delvis vokser over huldrenever. Begge lokalitetene ser ut til å være i kløft. Slike kløfter har ofte høy luftfuktighet, og det kan tenkes at huldrenever har preferanse for høy luftfuktighet.</t>
  </si>
  <si>
    <t>Breili, A. 2012. Huldrenever. Tilgjengelig på: http://www.artsobservasjoner.no/Sighting/11341832 (sist besøkt 28.6.2018).</t>
  </si>
  <si>
    <t>Breili (2012) skriver at det finnes flere kolonier på lokaliteten i Oppland. Det kan tyde på at det på denne lokaliteten er flere enn 40 individer (hvis ett individ defineres som 10 cm2). Forekomstene registrert av Breili ser ut til å være nyoppdaget, dvs. det er ikke en av de forekomstene som allerede er kjent fra området. Minst tre delpopulasjoner er identifiserbare ut fra Artskart. Timdal (2001) angir fem delpopulasjoner, men dette er trolig kun rundt hans forekomst i dalbunnen. Breilis forekomst ligger omtrent 100 høydemeter ovenfor Timdals forekomst.</t>
  </si>
  <si>
    <t>Arten var i lengre tid kun kjent fra Dalgrovi i Jønndalen i Vågå kommune, Oppland fylke. Klepsland (2014) raporterer den fra en ny lokalitet i Drivdalen i Oppdal kommune, Trøndelag. Klepsland presiserer imidlertid at bestemmelsen ikke er validert. Morfologisk ligner hans forekomost mye på den fra Vågå. Rødlistekomiteen ser ut til å ha akseptert denne som en riktig bestemmelse. Rødlsitekomiteen oppgir videre at arten har vært mye ettersøkt i Norge. Det er imidlertid uklart hvordan de definerer "mye". De mener da muligens at et fåtall fageksperter har lett etter arten i potensielt velegnete voksesteder i nærhet til forekomsten i Vågå. Arten er imidlertid svært lik andre arter i slekta Peltigera. Det vil si at andre biologer, selv de med god kompetanse på lav, vil i felt ukritisk kunne finne på å vurdere den til å tilhøre en av de mer utbredte artene i slekta, for eksempel bikkjenever (Peltigera canina), og dermed ikke studere individene nærmere. Dette, kombinert med at Klepslands nye funn ble gjort bare noen få hundre meter fra Europaveg 6 og omtrent 54 km nordøst for forekomsten i Vågå og det faktum at Breili (2012) oppdaget en helt tilsynelatende ny stor forekomst på lokaliteten i Oppland, tyder på at arten kan forekomme langt flere steder i kontinentale deler av Sør-Norge. Forekomsten funnet i 2014 ser ut til å være gjort i svært kupert terreng, dvs. en type terreng som svært få oppsøker. Dette er en ytterligere indikasjon på at artens potensielle habitat er dårlig undersøkt og støtter opp om antakelsen om at arten kan ha en langt videre utbredelse enn den som er kjent.</t>
  </si>
  <si>
    <t>Åpen kalkfattig grunnlendt lyngmark</t>
  </si>
  <si>
    <t>T2-1</t>
  </si>
  <si>
    <t>Jønndalen i Vågå og Nystugudalen ved Drivdalen i Oppdal</t>
  </si>
  <si>
    <t>Dalgrovi: minimum 0,05 km2.  Nystugudalen: minimum 0,02 km2.</t>
  </si>
  <si>
    <t>Vil også ha positiv effekt på andre vanlige og sjeldne arter som befinner seg innenfor områdene.</t>
  </si>
  <si>
    <t xml:space="preserve">Ex-situ oppformering gjøres under kontrollerte forhold i klimalaboratorium (fytotron). En fare ved oppformering ex situ og in situ er at dette vil kreve innsamling fra den allerede svært lille forekomsten. Denne innsamlingen vil sette arten under ytterligere press. Fragmenter bør utplasseres på egnede nye lokaliteter. Noen oppformerte individer bør bevares ex-situ under optimale vekstforhold. </t>
  </si>
  <si>
    <t xml:space="preserve">Vil lede til erfaringsbasert kunnskap om oppformering av cyanolav i et bevaringsøyemed. </t>
  </si>
  <si>
    <t>Sikring av allerede kjente lokaliteter vil ikke bidra til delmålet om økning i forekomstareal og antall lokaliteter. Tiltakets måloppnåelse vurderes derfor å være lavere enn 50 %, og det er derfor ikke lagt inn informasjon i feltene til venstre om delmål.</t>
  </si>
  <si>
    <t>Det er kun lav sannsynlighet for at dette tiltaket vil lykkes. På den annen side er det lite kostnadskrevende å iverksette tiltaket i små skala, dvs. teste oppformering vha noen få fragmenter. Det kan anses som en "siste sjanse", hvis arten i Norge blir ytterligere redusert.</t>
  </si>
  <si>
    <t>Feltbefaring av potensielt hittil ukjente lokaliteter for arten og gjennomgang av herbariemateriale</t>
  </si>
  <si>
    <t>Som omtalt tidligere i dette kunnskapgrunnlaget, da arten er blitt utilstrekkelig ettersøkt virker det sannsynlig at det finnes uoppdagede lokaliteter for arten og at forekomststørrelse på allerede kjente lokaliteter er større enn tidligere antatt. Godt planlagte feltundersøkelser med kompetent personale vil kunne lede til oppdagelser av nye forekomster av denne arten. Undersøkelsene bør i første omgang rette seg mot nærområdet til kjente forekomster.  Et annet høyst aktuelt tiltak er å ha en kritisk gjennomgang av norsk herbariemateriale av nærstående arter, da spesielt materiale som er blitt belagt etter Holtan-Hartwigs revisjoner på 1990-tallet, for å se om noen av disse innsamlingene kan være feilbestemt. For eksempel har det, etter det vi kjenner til, ikke vært noen kritisk eskpertrevisjon av materialet av Peltigera som ligger i herbariet ved Tromsø Museum (TROM). Herbariet rommer p.t. 627 innsamlinger av Peltigera. Eventuelle nyoppdagede forekomster bør overvåkes; se Prosjekt 2.</t>
  </si>
  <si>
    <t>Forarbeid: Utvalg av lokaliteteter basert på tilsynelatende velegnede levevilkår for arten innenfor områder angitt i cellen til venstre. Bruk av flybilder og andre data for å velge ut lokaliteter. Feltarbeid: gjennomføres med kompetent personale som må dokumentere nøyaktig hvor de befarer ved hjelp av GPS-sporing. De må dokumentere antall individer av arten på hvert voksested, angi nøyaktig antall forekomster med GPS-posisjon for hver av disse, liste opp assosierte arter, og anslå mulige påvirkningsfaktorer. Innsamling må ikke sette populasjonene under økt trussel. Kjente forekomster bør saumfares nøye og bredere enn tidligere.  Økologiske faktorer som bør analyseres er: assosierte arter, høyde over havet, helningsgrad, himmelretning, substrattype (surt, kalkholdig, tørt, sildrevann, antatt lengde på snøsesong). Beitetrykk i området bør estimeres ut fra telling av tetthet av reinavføring, og eventuelt avføring fra andre arter. Etterarbeid: Små prøver av arten samles inn på alle lokaliteter der det er forsvarlig med innsamling, dette for å oppnå sikker artsidentifisering i laboratorium vha. anatomiske, fylogenetiske og kjemiske analyser. Alle innsamlinger fra Norge inkludert Svalbard som ligger i offentlige herbarier som er blitt bestemt til andre nærstående arter gjennomgås for mulig detektering av nye lokaliteter. Prosjektet må lede til en detaljert, offentlig tilgjengelig utredning med alle ovennevnte opplysninger inkludert.</t>
  </si>
  <si>
    <t xml:space="preserve">Kunnskapsinnhenting vil også gi økt kunnskap om en rekke andre arter som er assosiert med huldrenever. </t>
  </si>
  <si>
    <t>En overvåking av kjente forekomster og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etter små individer som kan tilhøre denne arten. Dette vil gi et innblikk i artens reproduksjonsevne på gitt lokalitet, og dermed bedre estimater for sannynlighet for overlevelse. Arbeidet må lede til en detaljert, offentlig tilgjengelig utredning med alle ovennevnte opplysninger inkludert.</t>
  </si>
  <si>
    <t>Timdal, E. 2001. Peltigera retifoveata. Tilgjengelig på: http://nhm2.uio.no/lav/web/index.html og http://www.nhm2.uio.no/botanisk/nxd/lav/nld_b.htm (sist besøkt 28.6.2018).</t>
  </si>
  <si>
    <t>Huldrenever er blitt allment akseptert som en god art. Arten er blitt beskrevet basert på materiale fra Kuusamo i Finland (Vitikainen 1985). Beskrivelser av arten varierer mellom ulike kilder. Vitikainen (1985, 2007) beskriver lobekanten som oppstigende. Dette brukes sågar som nøkkelkarakter mot nærstående arter. Norsk og canadisk materiale er imidlertid beskrevet å ha nedbøyd lobekant (Holtan-Hartwig 1993, Goward mfl. 1994). Bilder av norsk materiale viser både oppstigende og nedbøyde lobekanter (Holtan-Hartwig 1993, Krog mfl. 1994, Timdal 2001, Breili 2012, Klepsland 2014). Materiale fra Canada bestemt til P. retifoveata er blitt benyttet i fylogenetiske analyser (Miadlikowska &amp; Lutzoni 2000, Miadlikowska mfl. 2003). Norsk materiale fra Oppdal er også nylig blitt fylogenetisk analysert og  havner sammen med canadisk materiale bestemt til samme art (E. Timdal, pers. medd. 27.6.2018). Norsk artsbestemmelse er gjort med morfologisk og kjemisk sammenligning mot finsk materiale (E. Timdal, pers. medd. 27.6.2018). Derfor er det tilnærmet ingen tvil om at norsk materiale samsvarer med finsk typemateriale. Det eneste som da gjenstår for at enhver tvil skal ryddes unna er at materiale fra typelokalitet i Kuusamo analyseres fylogenetisk og sammenlignes med norsk og canadisk materiale.</t>
  </si>
  <si>
    <t>Ganske sikker (50-75%)</t>
  </si>
  <si>
    <t>Ganske usikker (25-50%)</t>
  </si>
  <si>
    <t>Kostnadsusikkerhet</t>
  </si>
  <si>
    <t>Trolig lave til middels kostnader</t>
  </si>
  <si>
    <t>Svært usikker (0-25%)</t>
  </si>
  <si>
    <t>Peltigera retifoveata</t>
  </si>
  <si>
    <t>Ettersom arten i dag kun er kjent fra disse to lokalitetene, bør en gjøre forsøk på oppformering in situ eller ex situ basert på materiale fra denne lokaliteten. Ex situ: En kan forsøke å dyrke små fragmenter av thallus (som inkluderer både sopp og cyanobakterie). Fragmentene bør få vokse under optimale forhold til de blir et noen centimeter store. Under rette forhold vil fragmentene sakte men sikkert vokse seg større. Ved ønsket thallusstørrelse, kan individene fraktes til egnede lokaliter for utplassering. Individene må da sikres mot bortblåsing. Dette kan gjøres med små nett festet til bakken. Slike nett kan også begrense beite og tråkk. Inngjerding bør vurderes. In situ: Små fragmenter plasseres direkte på nye voksesteder uten oppformering ex situ. Sikres slik som beskrevet ovenfor. Fragmenter på 0,5 cm størrelse kan under gode vekstbetingelser bli 3 cm i løpet noen måneders vekst. Dette er en egnet størrelse for utplassering av oppformerte individer.</t>
  </si>
  <si>
    <t>Henriksen, S. &amp; Hilmo, O. (red.) 2015. Norsk rødliste for arter 2015. Artsdatabanken, Norge</t>
  </si>
  <si>
    <t>so2-liche</t>
  </si>
  <si>
    <t>NBF</t>
  </si>
  <si>
    <t>{"ValidationStatus":"Approved Media"}</t>
  </si>
  <si>
    <t>NBF/SO-Plants/1969681</t>
  </si>
  <si>
    <t>Fjellbjørkeskog  Mose</t>
  </si>
  <si>
    <t>Flere kolonier i moserik, nordvendt</t>
  </si>
  <si>
    <t>urn:uuid:52737a73-6132-4f4e</t>
  </si>
  <si>
    <t>No</t>
  </si>
  <si>
    <t>Yes</t>
  </si>
  <si>
    <t>species</t>
  </si>
  <si>
    <t>POINT (185646 6883937)</t>
  </si>
  <si>
    <t>11341832</t>
  </si>
  <si>
    <t>Ja</t>
  </si>
  <si>
    <t>Human Observasjon</t>
  </si>
  <si>
    <t>Oppland</t>
  </si>
  <si>
    <t>Vågå</t>
  </si>
  <si>
    <t>10 m</t>
  </si>
  <si>
    <t>Dalgrovi, Vågå, Op</t>
  </si>
  <si>
    <t>Anders Breili</t>
  </si>
  <si>
    <t>Lav</t>
  </si>
  <si>
    <t>huldrenever</t>
  </si>
  <si>
    <t>Kritisk truet (CR)</t>
  </si>
  <si>
    <t>so2-lichens hos Norsk botanisk forenin</t>
  </si>
  <si>
    <t>Norsk botanisk forening</t>
  </si>
  <si>
    <t>NBF/SO-Plants/2338320</t>
  </si>
  <si>
    <t>OR</t>
  </si>
  <si>
    <t>JK14-L424</t>
  </si>
  <si>
    <t>Kartleggingsmidler SABIMA 2014 .</t>
  </si>
  <si>
    <t>urn:uuid:3b038fc7-e31d-4478</t>
  </si>
  <si>
    <t>POINT (221192 6924024)</t>
  </si>
  <si>
    <t>11355285</t>
  </si>
  <si>
    <t>Nei</t>
  </si>
  <si>
    <t>Belagt funn</t>
  </si>
  <si>
    <t>Sør-Trøndelag</t>
  </si>
  <si>
    <t>Oppdal</t>
  </si>
  <si>
    <t>Nystugubekk (Drivdalen), Oppdal, St</t>
  </si>
  <si>
    <t>Jon Klepsland</t>
  </si>
  <si>
    <t>rlp/l</t>
  </si>
  <si>
    <t>O</t>
  </si>
  <si>
    <t>max: 0, min: 0</t>
  </si>
  <si>
    <t>urn:catalog:O:RLP/L:1/2299</t>
  </si>
  <si>
    <t>POINT (186123 6884001)</t>
  </si>
  <si>
    <t>22990101</t>
  </si>
  <si>
    <t>707 m</t>
  </si>
  <si>
    <t>Dalgrovi, mellom veien og Langvatnet, ca 300 m E for veien</t>
  </si>
  <si>
    <t>JHH</t>
  </si>
  <si>
    <t>rlp/l hos Naturhistorisk Museum - UiO</t>
  </si>
  <si>
    <t>Naturhistorisk Museum - UiO</t>
  </si>
  <si>
    <t>l</t>
  </si>
  <si>
    <t>biofokus</t>
  </si>
  <si>
    <t>BioFokus</t>
  </si>
  <si>
    <t>255316</t>
  </si>
  <si>
    <t>POINT (185709 6883960)</t>
  </si>
  <si>
    <t>Klepsland, Jon T.</t>
  </si>
  <si>
    <t>Dalgrovi (Jønndalen)</t>
  </si>
  <si>
    <t>biofokus hos BioFokus</t>
  </si>
  <si>
    <t>174892</t>
  </si>
  <si>
    <t>POINT (185757 6883953)</t>
  </si>
  <si>
    <t>Olsen, K.M.</t>
  </si>
  <si>
    <t>400 m</t>
  </si>
  <si>
    <t>Dalgrovi – Mellom veien og Raudtjørni</t>
  </si>
  <si>
    <t>Olsen, K.M.; Olsen, C.; Olsen, S.</t>
  </si>
  <si>
    <t>Det. Klepsland, Jon T., 2014.07.08</t>
  </si>
  <si>
    <t>urn:catalog:O:L:200533</t>
  </si>
  <si>
    <t>POINT (221196 6924029)</t>
  </si>
  <si>
    <t>200533</t>
  </si>
  <si>
    <t>7 m</t>
  </si>
  <si>
    <t>Nystugubekk (Drivdalen)</t>
  </si>
  <si>
    <t>l hos Naturhistorisk Museum - UiO</t>
  </si>
  <si>
    <t>9325</t>
  </si>
  <si>
    <t>Five additional subpopulations obse</t>
  </si>
  <si>
    <t>urn:catalog:O:L:91300</t>
  </si>
  <si>
    <t>POINT (185647 6884010)</t>
  </si>
  <si>
    <t>91300</t>
  </si>
  <si>
    <t>Jønndalen, Dalgrovi</t>
  </si>
  <si>
    <t>Timdal, E.</t>
  </si>
  <si>
    <t>4671</t>
  </si>
  <si>
    <t>Lok. HOP010</t>
  </si>
  <si>
    <t>urn:catalog:O:L:11678</t>
  </si>
  <si>
    <t>POINT (186022 6883801)</t>
  </si>
  <si>
    <t>11678</t>
  </si>
  <si>
    <t>Dalgrovi, in the western part of the valley Jønndalen, c. 10 km NW of Vågåmo</t>
  </si>
  <si>
    <t>Holtan-Hartwig, J.</t>
  </si>
  <si>
    <t>4644</t>
  </si>
  <si>
    <t>urn:catalog:O:L:11677</t>
  </si>
  <si>
    <t>11677</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</si>
  <si>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</si>
  <si>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</si>
  <si>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</si>
  <si>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</si>
  <si>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</si>
  <si>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</si>
  <si>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</si>
  <si>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</si>
  <si>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</si>
  <si>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</si>
  <si>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</si>
  <si>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</si>
  <si>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</si>
  <si>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</si>
  <si>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</si>
  <si>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</si>
  <si>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</si>
  <si>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</si>
  <si>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</si>
  <si>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</si>
  <si>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</si>
  <si>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</si>
  <si>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</si>
  <si>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</si>
  <si>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</si>
  <si>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</si>
  <si>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</si>
  <si>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</si>
  <si>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</si>
  <si>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</si>
  <si>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</si>
  <si>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</si>
  <si>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</si>
  <si>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</si>
  <si>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</si>
  <si>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</si>
  <si>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</si>
  <si>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</si>
  <si>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</si>
  <si>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</si>
  <si>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</si>
  <si>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</si>
  <si>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</si>
  <si>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</si>
  <si>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</si>
  <si>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</si>
  <si>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</si>
  <si>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</si>
  <si>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</si>
  <si>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</si>
  <si>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</si>
  <si>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</si>
  <si>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</si>
  <si>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</si>
  <si>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</si>
  <si>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Rødliste 2015 setter mørketallet lavt og antyder dermed at kunnskapen er god, men vi antyder her at kunnkspaen kanskje ikke er så god som Rødliste 2015 antyder (se "fritekst ekspert" til høyre i dette regnearket).</t>
  </si>
  <si>
    <t>Dårlig</t>
  </si>
  <si>
    <t>Økonomisk analyse</t>
  </si>
  <si>
    <t>Øyvind Nystad Handberg &amp; Kristin Magnussen, Menon</t>
  </si>
  <si>
    <r>
      <t xml:space="preserve">Kunnskapsgrunnlag for huldrenever </t>
    </r>
    <r>
      <rPr>
        <i/>
        <sz val="11"/>
        <color theme="1"/>
        <rFont val="Calibri"/>
        <family val="2"/>
        <scheme val="minor"/>
      </rPr>
      <t>Peltigera retifoveata</t>
    </r>
    <r>
      <rPr>
        <sz val="11"/>
        <color theme="1"/>
        <rFont val="Calibri"/>
        <family val="2"/>
        <scheme val="minor"/>
      </rPr>
      <t xml:space="preserve"> - Tiltak for å ta vare på trua natur</t>
    </r>
  </si>
  <si>
    <t>Vedlegg 46 til NINA rapport 1626: Aalberg Haugen, I.M. et al. 2019. Tiltak for å ta vare på trua natur. Kunnskapsgrunnlag for 90 trua arter og 33 trua naturtyper. NINA Rapport 1626. Norsk institutt for naturforskning</t>
  </si>
  <si>
    <t>Jarle W. Bjerke,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</si>
</sst>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9" fillId="0" borderId="0"/>
    <xf numFmtId="0" fontId="11" fillId="0" borderId="0"/>
  </cellStyleXfs>
  <cellXfs count="89">
    <xf numFmtId="0" fontId="0" fillId="0" borderId="0" xfId="0"/>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4" fillId="0" borderId="0" xfId="0" applyFont="1" applyFill="1" applyBorder="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2" fillId="0" borderId="0" xfId="0" applyFont="1" applyFill="1" applyBorder="1" applyAlignment="1">
      <alignment vertical="center" wrapText="1"/>
    </xf>
    <xf numFmtId="0" fontId="1" fillId="0" borderId="0" xfId="0" applyFont="1" applyFill="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0" fillId="3" borderId="9" xfId="0" applyFill="1" applyBorder="1"/>
    <xf numFmtId="0" fontId="0" fillId="3" borderId="9" xfId="0" applyFill="1" applyBorder="1" applyAlignment="1">
      <alignment wrapText="1"/>
    </xf>
    <xf numFmtId="0" fontId="0" fillId="3" borderId="9" xfId="0" applyFont="1" applyFill="1" applyBorder="1" applyAlignment="1">
      <alignment wrapText="1"/>
    </xf>
    <xf numFmtId="9" fontId="2" fillId="3" borderId="0" xfId="0" applyNumberFormat="1" applyFont="1" applyFill="1" applyBorder="1" applyAlignment="1">
      <alignment vertical="center" wrapText="1"/>
    </xf>
    <xf numFmtId="0" fontId="0" fillId="3" borderId="9" xfId="0" applyFill="1" applyBorder="1" applyAlignment="1">
      <alignment vertical="top" wrapText="1"/>
    </xf>
    <xf numFmtId="0" fontId="1" fillId="3" borderId="9" xfId="0" applyFont="1" applyFill="1" applyBorder="1" applyAlignment="1">
      <alignment wrapText="1"/>
    </xf>
    <xf numFmtId="0" fontId="0" fillId="3" borderId="0" xfId="0" applyFont="1" applyFill="1" applyBorder="1" applyAlignment="1">
      <alignment horizontal="left" vertical="top"/>
    </xf>
    <xf numFmtId="0" fontId="11" fillId="0" borderId="0" xfId="2"/>
    <xf numFmtId="164" fontId="11" fillId="0" borderId="0" xfId="2" applyNumberFormat="1" applyBorder="1"/>
    <xf numFmtId="164" fontId="11" fillId="0" borderId="0" xfId="2" applyNumberFormat="1" applyFont="1" applyBorder="1" applyAlignment="1" applyProtection="1"/>
    <xf numFmtId="0" fontId="0" fillId="0" borderId="0" xfId="0" applyAlignment="1"/>
    <xf numFmtId="0" fontId="0" fillId="0" borderId="0" xfId="0" applyFont="1" applyAlignment="1"/>
    <xf numFmtId="0" fontId="0" fillId="0" borderId="0" xfId="0" applyBorder="1" applyAlignment="1">
      <alignment wrapText="1"/>
    </xf>
    <xf numFmtId="0" fontId="4" fillId="0" borderId="0" xfId="0" applyFont="1" applyBorder="1" applyAlignment="1">
      <alignment wrapText="1"/>
    </xf>
    <xf numFmtId="0" fontId="1" fillId="0" borderId="0" xfId="0" applyFont="1" applyBorder="1" applyAlignment="1">
      <alignment wrapText="1"/>
    </xf>
    <xf numFmtId="49" fontId="0" fillId="3" borderId="0" xfId="0" applyNumberFormat="1" applyFont="1" applyFill="1" applyBorder="1"/>
    <xf numFmtId="0" fontId="1" fillId="2" borderId="0" xfId="0" applyFont="1" applyFill="1" applyBorder="1"/>
    <xf numFmtId="0" fontId="0" fillId="0" borderId="0" xfId="0" applyFont="1" applyBorder="1" applyAlignment="1">
      <alignment wrapText="1"/>
    </xf>
    <xf numFmtId="49" fontId="0" fillId="3" borderId="0" xfId="0" applyNumberFormat="1" applyFill="1" applyBorder="1"/>
    <xf numFmtId="49" fontId="0" fillId="3" borderId="0" xfId="0" applyNumberFormat="1" applyFill="1" applyBorder="1" applyAlignment="1">
      <alignment wrapText="1"/>
    </xf>
    <xf numFmtId="0" fontId="0" fillId="3" borderId="0" xfId="0" applyFill="1" applyBorder="1" applyAlignment="1">
      <alignment wrapText="1"/>
    </xf>
    <xf numFmtId="49" fontId="2" fillId="3" borderId="0" xfId="0" applyNumberFormat="1" applyFont="1" applyFill="1" applyBorder="1" applyAlignment="1">
      <alignment vertical="center"/>
    </xf>
    <xf numFmtId="0" fontId="2" fillId="2" borderId="0" xfId="0" applyFont="1" applyFill="1" applyBorder="1" applyAlignment="1">
      <alignment vertical="center"/>
    </xf>
    <xf numFmtId="49" fontId="2" fillId="3" borderId="0" xfId="0" applyNumberFormat="1" applyFont="1" applyFill="1" applyBorder="1" applyAlignment="1">
      <alignment vertical="center" wrapText="1"/>
    </xf>
    <xf numFmtId="49" fontId="2" fillId="3" borderId="0" xfId="0" applyNumberFormat="1" applyFont="1" applyFill="1" applyBorder="1" applyAlignment="1">
      <alignment wrapText="1"/>
    </xf>
    <xf numFmtId="49" fontId="0" fillId="0" borderId="0" xfId="0" applyNumberFormat="1" applyFill="1" applyBorder="1"/>
    <xf numFmtId="49" fontId="2" fillId="3" borderId="0" xfId="0" applyNumberFormat="1" applyFont="1" applyFill="1" applyBorder="1"/>
    <xf numFmtId="0" fontId="9" fillId="4" borderId="0" xfId="0" applyFont="1" applyFill="1" applyBorder="1" applyAlignment="1">
      <alignment vertical="center"/>
    </xf>
    <xf numFmtId="0" fontId="10" fillId="3" borderId="0" xfId="0" applyFont="1" applyFill="1" applyBorder="1" applyAlignment="1">
      <alignment wrapText="1"/>
    </xf>
    <xf numFmtId="0" fontId="10" fillId="3" borderId="0" xfId="0" applyFont="1" applyFill="1" applyBorder="1"/>
    <xf numFmtId="0" fontId="1" fillId="0" borderId="0" xfId="0" applyFont="1" applyFill="1" applyBorder="1" applyAlignment="1"/>
    <xf numFmtId="0" fontId="0" fillId="3" borderId="0" xfId="0" applyFont="1" applyFill="1" applyBorder="1" applyAlignment="1" applyProtection="1">
      <alignment horizontal="left" vertical="top"/>
      <protection hidden="1"/>
    </xf>
    <xf numFmtId="0" fontId="0" fillId="3" borderId="9" xfId="0" applyFill="1" applyBorder="1" applyAlignment="1"/>
    <xf numFmtId="0" fontId="0" fillId="3" borderId="10" xfId="0" applyFill="1" applyBorder="1" applyAlignment="1"/>
    <xf numFmtId="0" fontId="0" fillId="3" borderId="10" xfId="0" applyFont="1" applyFill="1" applyBorder="1" applyAlignment="1"/>
    <xf numFmtId="0" fontId="0" fillId="0" borderId="0" xfId="0" applyAlignment="1">
      <alignment horizontal="center" vertical="top" wrapText="1"/>
    </xf>
    <xf numFmtId="0" fontId="1" fillId="0" borderId="0" xfId="0" applyFont="1" applyFill="1" applyBorder="1" applyAlignment="1">
      <alignment horizontal="center"/>
    </xf>
    <xf numFmtId="0" fontId="1" fillId="2" borderId="0" xfId="0" applyFont="1" applyFill="1"/>
  </cellXfs>
  <cellStyles count="3">
    <cellStyle name="Normal" xfId="0" builtinId="0"/>
    <cellStyle name="Normal 2" xfId="1" xr:uid="{00000000-0005-0000-0000-000001000000}"/>
    <cellStyle name="Normal 3" xfId="2" xr:uid="{D77CE028-9487-4D1C-8AE4-9AA967CE27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tabSelected="1" zoomScaleNormal="100" workbookViewId="0">
      <selection activeCell="C6" sqref="C6"/>
    </sheetView>
  </sheetViews>
  <sheetFormatPr defaultRowHeight="15" x14ac:dyDescent="0.25"/>
  <cols>
    <col min="1" max="1" width="34.5703125" style="1" customWidth="1"/>
    <col min="2" max="2" width="37.28515625" style="63" customWidth="1"/>
    <col min="3" max="3" width="41.28515625" style="1" customWidth="1"/>
    <col min="4" max="4" width="19.140625" style="1" customWidth="1"/>
    <col min="5" max="5" width="68.85546875" style="1" customWidth="1"/>
    <col min="6" max="6" width="27.42578125" style="1" customWidth="1"/>
    <col min="7" max="7" width="25.28515625" style="1" bestFit="1" customWidth="1"/>
    <col min="8" max="8" width="41" style="1" customWidth="1"/>
    <col min="9" max="9" width="18.7109375" style="1" customWidth="1"/>
    <col min="10" max="10" width="11.140625" style="1" customWidth="1"/>
    <col min="11" max="16384" width="9.140625" style="1"/>
  </cols>
  <sheetData>
    <row r="1" spans="1:12" x14ac:dyDescent="0.25">
      <c r="A1" s="1" t="s">
        <v>543</v>
      </c>
    </row>
    <row r="2" spans="1:12" x14ac:dyDescent="0.25">
      <c r="A2" s="1" t="s">
        <v>544</v>
      </c>
    </row>
    <row r="3" spans="1:12" ht="15" customHeight="1" x14ac:dyDescent="0.25">
      <c r="B3" s="64" t="s">
        <v>153</v>
      </c>
      <c r="G3" s="3"/>
      <c r="H3" s="16"/>
      <c r="I3" s="3"/>
      <c r="J3" s="3"/>
      <c r="K3" s="3"/>
      <c r="L3" s="3"/>
    </row>
    <row r="4" spans="1:12" ht="15" customHeight="1" x14ac:dyDescent="0.25">
      <c r="A4" s="2" t="s">
        <v>42</v>
      </c>
      <c r="B4" s="65" t="s">
        <v>41</v>
      </c>
      <c r="C4" s="2" t="s">
        <v>9</v>
      </c>
      <c r="D4" s="2" t="s">
        <v>105</v>
      </c>
      <c r="E4" s="2" t="s">
        <v>10</v>
      </c>
      <c r="F4" s="3"/>
      <c r="G4" s="14"/>
      <c r="H4" s="3"/>
      <c r="I4" s="3"/>
      <c r="J4" s="3"/>
      <c r="K4" s="3"/>
    </row>
    <row r="5" spans="1:12" ht="15" customHeight="1" x14ac:dyDescent="0.25">
      <c r="A5" s="2" t="s">
        <v>125</v>
      </c>
      <c r="B5" s="63" t="s">
        <v>126</v>
      </c>
      <c r="C5" s="66" t="s">
        <v>545</v>
      </c>
      <c r="D5" s="67"/>
      <c r="F5" s="3"/>
      <c r="G5" s="14"/>
      <c r="H5" s="3"/>
      <c r="I5" s="3"/>
      <c r="J5" s="3"/>
      <c r="K5" s="3"/>
    </row>
    <row r="6" spans="1:12" customFormat="1" x14ac:dyDescent="0.25">
      <c r="A6" s="4" t="s">
        <v>541</v>
      </c>
      <c r="B6" t="s">
        <v>126</v>
      </c>
      <c r="C6" s="69" t="s">
        <v>542</v>
      </c>
      <c r="D6" s="88"/>
      <c r="G6" s="4"/>
    </row>
    <row r="7" spans="1:12" ht="15" customHeight="1" x14ac:dyDescent="0.25">
      <c r="A7" s="2" t="s">
        <v>3</v>
      </c>
      <c r="B7" s="68" t="s">
        <v>44</v>
      </c>
      <c r="C7" s="69" t="s">
        <v>275</v>
      </c>
      <c r="D7" s="13"/>
      <c r="F7" s="3"/>
      <c r="G7" s="3"/>
      <c r="H7" s="3"/>
      <c r="I7" s="3"/>
      <c r="J7" s="3"/>
      <c r="K7" s="3"/>
    </row>
    <row r="8" spans="1:12" ht="15" customHeight="1" x14ac:dyDescent="0.25">
      <c r="A8" s="2" t="s">
        <v>4</v>
      </c>
      <c r="B8" s="63" t="s">
        <v>107</v>
      </c>
      <c r="C8" s="69" t="s">
        <v>328</v>
      </c>
      <c r="D8" s="13"/>
      <c r="F8" s="3"/>
      <c r="G8" s="3"/>
      <c r="H8" s="3"/>
      <c r="I8" s="3"/>
      <c r="J8" s="3"/>
      <c r="K8" s="3"/>
    </row>
    <row r="9" spans="1:12" ht="15" customHeight="1" x14ac:dyDescent="0.25">
      <c r="A9" s="2" t="s">
        <v>0</v>
      </c>
      <c r="B9" s="63" t="s">
        <v>109</v>
      </c>
      <c r="C9" s="69" t="s">
        <v>395</v>
      </c>
      <c r="D9" s="13"/>
      <c r="F9" s="3"/>
      <c r="G9" s="3"/>
      <c r="H9" s="3"/>
      <c r="I9" s="3"/>
      <c r="J9" s="3"/>
      <c r="K9" s="3"/>
    </row>
    <row r="10" spans="1:12" ht="15" customHeight="1" x14ac:dyDescent="0.25">
      <c r="A10" s="2" t="s">
        <v>1</v>
      </c>
      <c r="B10" s="63" t="s">
        <v>108</v>
      </c>
      <c r="C10" s="69" t="s">
        <v>322</v>
      </c>
      <c r="D10" s="13"/>
      <c r="F10" s="3"/>
      <c r="G10" s="3"/>
      <c r="H10" s="3"/>
      <c r="I10" s="3"/>
      <c r="J10" s="3"/>
      <c r="K10" s="3"/>
    </row>
    <row r="11" spans="1:12" ht="15" customHeight="1" x14ac:dyDescent="0.25">
      <c r="A11" s="2" t="s">
        <v>2</v>
      </c>
      <c r="B11" s="63" t="s">
        <v>106</v>
      </c>
      <c r="C11" s="70"/>
      <c r="D11" s="13"/>
      <c r="E11" s="48"/>
      <c r="F11" s="3"/>
      <c r="G11" s="3"/>
      <c r="H11" s="3"/>
      <c r="I11" s="3"/>
      <c r="J11" s="3"/>
      <c r="K11" s="3"/>
    </row>
    <row r="12" spans="1:12" ht="15" customHeight="1" x14ac:dyDescent="0.25">
      <c r="A12" s="2" t="s">
        <v>43</v>
      </c>
      <c r="B12" s="63" t="s">
        <v>111</v>
      </c>
      <c r="C12" s="70" t="s">
        <v>336</v>
      </c>
      <c r="D12" s="22"/>
      <c r="E12" s="71" t="s">
        <v>389</v>
      </c>
    </row>
    <row r="13" spans="1:12" ht="15" customHeight="1" x14ac:dyDescent="0.25">
      <c r="A13" s="2" t="s">
        <v>134</v>
      </c>
      <c r="B13" s="63" t="s">
        <v>135</v>
      </c>
      <c r="C13" s="70" t="s">
        <v>337</v>
      </c>
      <c r="D13" s="13"/>
      <c r="E13" s="71"/>
    </row>
    <row r="14" spans="1:12" s="18" customFormat="1" ht="15" customHeight="1" x14ac:dyDescent="0.25">
      <c r="A14" s="7" t="s">
        <v>13</v>
      </c>
      <c r="B14" s="8" t="s">
        <v>45</v>
      </c>
      <c r="C14" s="72" t="s">
        <v>329</v>
      </c>
      <c r="D14" s="73"/>
      <c r="E14" s="27"/>
    </row>
    <row r="15" spans="1:12" s="18" customFormat="1" ht="15" customHeight="1" x14ac:dyDescent="0.25">
      <c r="A15" s="7" t="s">
        <v>14</v>
      </c>
      <c r="B15" s="8" t="s">
        <v>46</v>
      </c>
      <c r="C15" s="72" t="s">
        <v>330</v>
      </c>
      <c r="D15" s="73"/>
      <c r="E15" s="27"/>
    </row>
    <row r="16" spans="1:12" s="18" customFormat="1" ht="15" customHeight="1" x14ac:dyDescent="0.25">
      <c r="A16" s="7" t="s">
        <v>21</v>
      </c>
      <c r="B16" s="8" t="s">
        <v>47</v>
      </c>
      <c r="C16" s="72" t="s">
        <v>276</v>
      </c>
      <c r="D16" s="73"/>
      <c r="E16" s="27"/>
    </row>
    <row r="17" spans="1:9" s="18" customFormat="1" ht="15" customHeight="1" x14ac:dyDescent="0.25">
      <c r="A17" s="7" t="s">
        <v>15</v>
      </c>
      <c r="B17" s="8" t="s">
        <v>45</v>
      </c>
      <c r="C17" s="72" t="s">
        <v>329</v>
      </c>
      <c r="D17" s="73"/>
      <c r="E17" s="27"/>
    </row>
    <row r="18" spans="1:9" s="18" customFormat="1" ht="15" customHeight="1" x14ac:dyDescent="0.25">
      <c r="A18" s="7" t="s">
        <v>16</v>
      </c>
      <c r="B18" s="8" t="s">
        <v>46</v>
      </c>
      <c r="C18" s="72" t="s">
        <v>330</v>
      </c>
      <c r="D18" s="73"/>
      <c r="E18" s="27"/>
    </row>
    <row r="19" spans="1:9" s="18" customFormat="1" ht="15" customHeight="1" x14ac:dyDescent="0.25">
      <c r="A19" s="7" t="s">
        <v>22</v>
      </c>
      <c r="B19" s="8" t="s">
        <v>48</v>
      </c>
      <c r="C19" s="72" t="s">
        <v>276</v>
      </c>
      <c r="D19" s="73"/>
      <c r="E19" s="27"/>
    </row>
    <row r="20" spans="1:9" s="18" customFormat="1" ht="15" customHeight="1" x14ac:dyDescent="0.25">
      <c r="A20" s="7" t="s">
        <v>17</v>
      </c>
      <c r="B20" s="8" t="s">
        <v>45</v>
      </c>
      <c r="C20" s="72" t="s">
        <v>329</v>
      </c>
      <c r="D20" s="73"/>
      <c r="E20" s="27"/>
    </row>
    <row r="21" spans="1:9" s="18" customFormat="1" ht="15" customHeight="1" x14ac:dyDescent="0.25">
      <c r="A21" s="7" t="s">
        <v>18</v>
      </c>
      <c r="B21" s="8" t="s">
        <v>46</v>
      </c>
      <c r="C21" s="72" t="s">
        <v>330</v>
      </c>
      <c r="D21" s="73"/>
      <c r="E21" s="48"/>
    </row>
    <row r="22" spans="1:9" s="18" customFormat="1" ht="15" customHeight="1" x14ac:dyDescent="0.25">
      <c r="A22" s="7" t="s">
        <v>23</v>
      </c>
      <c r="B22" s="8" t="s">
        <v>49</v>
      </c>
      <c r="C22" s="72" t="s">
        <v>276</v>
      </c>
      <c r="D22" s="73"/>
      <c r="E22" s="27"/>
    </row>
    <row r="23" spans="1:9" s="18" customFormat="1" ht="15" customHeight="1" x14ac:dyDescent="0.25">
      <c r="A23" s="7" t="s">
        <v>112</v>
      </c>
      <c r="B23" s="8"/>
      <c r="C23" s="72" t="s">
        <v>313</v>
      </c>
      <c r="D23" s="73"/>
      <c r="E23" s="27"/>
    </row>
    <row r="24" spans="1:9" s="18" customFormat="1" ht="15" customHeight="1" x14ac:dyDescent="0.25">
      <c r="A24" s="7" t="s">
        <v>51</v>
      </c>
      <c r="B24" s="8" t="s">
        <v>52</v>
      </c>
      <c r="C24" s="72"/>
      <c r="D24" s="73"/>
      <c r="E24" s="27"/>
    </row>
    <row r="25" spans="1:9" ht="15" customHeight="1" x14ac:dyDescent="0.25">
      <c r="A25" s="2" t="s">
        <v>5</v>
      </c>
      <c r="B25" s="46" t="s">
        <v>156</v>
      </c>
      <c r="C25" s="72" t="s">
        <v>331</v>
      </c>
      <c r="D25" s="13"/>
      <c r="E25" s="71" t="s">
        <v>372</v>
      </c>
    </row>
    <row r="26" spans="1:9" ht="15" customHeight="1" x14ac:dyDescent="0.25">
      <c r="A26" s="2" t="s">
        <v>8</v>
      </c>
      <c r="B26" s="46" t="s">
        <v>115</v>
      </c>
      <c r="C26" s="72" t="s">
        <v>332</v>
      </c>
      <c r="D26" s="13"/>
      <c r="E26" s="71"/>
      <c r="F26" s="12"/>
      <c r="G26" s="14"/>
      <c r="H26" s="16"/>
      <c r="I26" s="12"/>
    </row>
    <row r="27" spans="1:9" ht="15" customHeight="1" x14ac:dyDescent="0.25">
      <c r="A27" s="2" t="s">
        <v>11</v>
      </c>
      <c r="B27" s="46" t="s">
        <v>50</v>
      </c>
      <c r="C27" s="72" t="s">
        <v>331</v>
      </c>
      <c r="D27" s="13"/>
      <c r="E27" s="22"/>
      <c r="F27" s="12"/>
      <c r="G27" s="12"/>
      <c r="H27" s="12"/>
      <c r="I27" s="12"/>
    </row>
    <row r="28" spans="1:9" ht="15" customHeight="1" x14ac:dyDescent="0.25">
      <c r="A28" s="2" t="s">
        <v>12</v>
      </c>
      <c r="B28" s="46" t="s">
        <v>127</v>
      </c>
      <c r="C28" s="74" t="s">
        <v>376</v>
      </c>
      <c r="D28" s="13"/>
      <c r="E28" s="71" t="s">
        <v>334</v>
      </c>
    </row>
    <row r="29" spans="1:9" ht="15" customHeight="1" x14ac:dyDescent="0.25">
      <c r="A29" s="2" t="s">
        <v>38</v>
      </c>
      <c r="B29" s="46" t="s">
        <v>128</v>
      </c>
      <c r="C29" s="72" t="s">
        <v>540</v>
      </c>
      <c r="D29" s="74" t="s">
        <v>539</v>
      </c>
      <c r="E29" s="71" t="s">
        <v>373</v>
      </c>
    </row>
    <row r="30" spans="1:9" ht="15" customHeight="1" x14ac:dyDescent="0.25">
      <c r="A30" s="2" t="s">
        <v>55</v>
      </c>
      <c r="B30" s="46" t="s">
        <v>56</v>
      </c>
      <c r="C30" s="74" t="s">
        <v>338</v>
      </c>
      <c r="D30" s="22"/>
      <c r="E30" s="74" t="s">
        <v>339</v>
      </c>
    </row>
    <row r="31" spans="1:9" ht="15" customHeight="1" x14ac:dyDescent="0.25">
      <c r="A31" s="2" t="s">
        <v>6</v>
      </c>
      <c r="B31" s="46" t="s">
        <v>53</v>
      </c>
      <c r="C31" s="75" t="s">
        <v>340</v>
      </c>
      <c r="D31" s="13"/>
      <c r="E31" s="22"/>
    </row>
    <row r="32" spans="1:9" ht="15" customHeight="1" x14ac:dyDescent="0.25">
      <c r="A32" s="2" t="s">
        <v>7</v>
      </c>
      <c r="B32" s="46" t="s">
        <v>54</v>
      </c>
      <c r="C32" s="75" t="s">
        <v>341</v>
      </c>
      <c r="D32" s="13"/>
      <c r="E32" s="71"/>
    </row>
    <row r="33" spans="1:5" ht="15" customHeight="1" x14ac:dyDescent="0.25">
      <c r="A33" s="2"/>
      <c r="B33" s="46"/>
      <c r="C33" s="76"/>
      <c r="D33" s="12"/>
    </row>
    <row r="34" spans="1:5" ht="15" customHeight="1" x14ac:dyDescent="0.25">
      <c r="A34" s="14" t="s">
        <v>157</v>
      </c>
      <c r="B34" s="46" t="s">
        <v>171</v>
      </c>
      <c r="C34" s="69" t="s">
        <v>277</v>
      </c>
      <c r="D34" s="22"/>
      <c r="E34" s="22"/>
    </row>
    <row r="35" spans="1:5" ht="15" customHeight="1" x14ac:dyDescent="0.25">
      <c r="A35" s="14" t="s">
        <v>158</v>
      </c>
      <c r="B35" s="46" t="s">
        <v>159</v>
      </c>
      <c r="C35" s="75" t="s">
        <v>342</v>
      </c>
      <c r="D35" s="22"/>
      <c r="E35" s="22"/>
    </row>
    <row r="36" spans="1:5" ht="15" customHeight="1" x14ac:dyDescent="0.25">
      <c r="A36" s="14" t="s">
        <v>160</v>
      </c>
      <c r="B36" s="46" t="s">
        <v>172</v>
      </c>
      <c r="C36" s="75" t="s">
        <v>370</v>
      </c>
      <c r="D36" s="22"/>
      <c r="E36" s="71" t="s">
        <v>357</v>
      </c>
    </row>
    <row r="37" spans="1:5" ht="15" customHeight="1" x14ac:dyDescent="0.25">
      <c r="A37" s="14" t="s">
        <v>161</v>
      </c>
      <c r="B37" s="46" t="s">
        <v>173</v>
      </c>
      <c r="C37" s="77"/>
      <c r="D37" s="22"/>
      <c r="E37" s="22"/>
    </row>
    <row r="38" spans="1:5" ht="15" customHeight="1" x14ac:dyDescent="0.25">
      <c r="A38" s="14" t="s">
        <v>162</v>
      </c>
      <c r="B38" s="50" t="s">
        <v>174</v>
      </c>
      <c r="C38" s="75" t="s">
        <v>343</v>
      </c>
      <c r="D38" s="22" t="s">
        <v>278</v>
      </c>
      <c r="E38" s="71" t="s">
        <v>344</v>
      </c>
    </row>
    <row r="39" spans="1:5" ht="15" customHeight="1" x14ac:dyDescent="0.25">
      <c r="A39" s="14"/>
      <c r="B39" s="50"/>
      <c r="C39" s="75" t="s">
        <v>301</v>
      </c>
      <c r="D39" s="22" t="s">
        <v>279</v>
      </c>
      <c r="E39" s="71" t="s">
        <v>302</v>
      </c>
    </row>
    <row r="40" spans="1:5" ht="15" customHeight="1" x14ac:dyDescent="0.25">
      <c r="A40" s="14"/>
      <c r="B40" s="50"/>
      <c r="C40" s="75" t="s">
        <v>345</v>
      </c>
      <c r="D40" s="22" t="s">
        <v>278</v>
      </c>
      <c r="E40" s="71" t="s">
        <v>346</v>
      </c>
    </row>
    <row r="41" spans="1:5" ht="15" customHeight="1" x14ac:dyDescent="0.25">
      <c r="A41" s="14"/>
      <c r="B41" s="50"/>
      <c r="C41" s="75" t="s">
        <v>347</v>
      </c>
      <c r="D41" s="22" t="s">
        <v>279</v>
      </c>
      <c r="E41" s="71" t="s">
        <v>348</v>
      </c>
    </row>
    <row r="42" spans="1:5" ht="15" customHeight="1" x14ac:dyDescent="0.25">
      <c r="A42" s="14"/>
      <c r="B42" s="50"/>
      <c r="C42" s="75" t="s">
        <v>317</v>
      </c>
      <c r="D42" s="22" t="s">
        <v>279</v>
      </c>
      <c r="E42" s="71" t="s">
        <v>349</v>
      </c>
    </row>
    <row r="43" spans="1:5" s="12" customFormat="1" ht="15" customHeight="1" x14ac:dyDescent="0.25">
      <c r="A43" s="14" t="s">
        <v>163</v>
      </c>
      <c r="B43" s="46" t="s">
        <v>164</v>
      </c>
      <c r="C43" s="75" t="s">
        <v>314</v>
      </c>
      <c r="D43" s="22" t="s">
        <v>315</v>
      </c>
      <c r="E43" s="71" t="s">
        <v>350</v>
      </c>
    </row>
    <row r="44" spans="1:5" s="12" customFormat="1" ht="15" customHeight="1" x14ac:dyDescent="0.25">
      <c r="A44" s="14" t="s">
        <v>165</v>
      </c>
      <c r="B44" s="46" t="s">
        <v>170</v>
      </c>
      <c r="C44" s="77" t="s">
        <v>303</v>
      </c>
      <c r="D44" s="22" t="s">
        <v>278</v>
      </c>
      <c r="E44" s="71" t="s">
        <v>351</v>
      </c>
    </row>
    <row r="45" spans="1:5" s="12" customFormat="1" ht="15" customHeight="1" x14ac:dyDescent="0.25">
      <c r="A45" s="14" t="s">
        <v>166</v>
      </c>
      <c r="B45" s="46" t="s">
        <v>167</v>
      </c>
      <c r="C45" s="77" t="s">
        <v>280</v>
      </c>
      <c r="D45" s="22" t="s">
        <v>279</v>
      </c>
      <c r="E45" s="22" t="s">
        <v>352</v>
      </c>
    </row>
    <row r="46" spans="1:5" s="12" customFormat="1" ht="15" customHeight="1" x14ac:dyDescent="0.25">
      <c r="A46" s="14" t="s">
        <v>168</v>
      </c>
      <c r="B46" s="46" t="s">
        <v>169</v>
      </c>
      <c r="C46" s="77"/>
      <c r="D46" s="22" t="s">
        <v>316</v>
      </c>
      <c r="E46" s="71" t="s">
        <v>353</v>
      </c>
    </row>
    <row r="47" spans="1:5" ht="15" customHeight="1" x14ac:dyDescent="0.25">
      <c r="A47" s="14" t="s">
        <v>136</v>
      </c>
      <c r="B47" s="46" t="s">
        <v>175</v>
      </c>
      <c r="C47" s="77" t="s">
        <v>304</v>
      </c>
      <c r="D47" s="22" t="s">
        <v>278</v>
      </c>
      <c r="E47" s="71" t="s">
        <v>282</v>
      </c>
    </row>
    <row r="48" spans="1:5" ht="15" customHeight="1" x14ac:dyDescent="0.25">
      <c r="A48" s="2"/>
      <c r="B48" s="46"/>
      <c r="C48" s="77" t="s">
        <v>305</v>
      </c>
      <c r="D48" s="22" t="s">
        <v>278</v>
      </c>
      <c r="E48" s="71" t="s">
        <v>282</v>
      </c>
    </row>
    <row r="49" spans="1:11" ht="15" customHeight="1" x14ac:dyDescent="0.25">
      <c r="C49" s="77" t="s">
        <v>281</v>
      </c>
      <c r="D49" s="22" t="s">
        <v>278</v>
      </c>
      <c r="E49" s="71" t="s">
        <v>282</v>
      </c>
    </row>
    <row r="50" spans="1:11" ht="15" customHeight="1" x14ac:dyDescent="0.25">
      <c r="C50" s="77" t="s">
        <v>306</v>
      </c>
      <c r="D50" s="22" t="s">
        <v>278</v>
      </c>
      <c r="E50" s="71" t="s">
        <v>307</v>
      </c>
    </row>
    <row r="51" spans="1:11" ht="15" customHeight="1" x14ac:dyDescent="0.25">
      <c r="A51" s="18"/>
      <c r="B51" s="46"/>
      <c r="I51" s="12"/>
    </row>
    <row r="52" spans="1:11" ht="15" customHeight="1" x14ac:dyDescent="0.25">
      <c r="B52" s="64" t="s">
        <v>154</v>
      </c>
      <c r="J52" s="12"/>
    </row>
    <row r="53" spans="1:11" ht="15" customHeight="1" x14ac:dyDescent="0.25">
      <c r="B53" s="47" t="s">
        <v>187</v>
      </c>
      <c r="C53" s="14" t="s">
        <v>123</v>
      </c>
      <c r="D53" s="14" t="s">
        <v>114</v>
      </c>
      <c r="E53" s="14" t="s">
        <v>39</v>
      </c>
      <c r="F53" s="14" t="s">
        <v>40</v>
      </c>
      <c r="G53" s="14" t="s">
        <v>137</v>
      </c>
      <c r="H53" s="14" t="s">
        <v>122</v>
      </c>
      <c r="I53" s="12"/>
      <c r="J53" s="12"/>
      <c r="K53" s="12"/>
    </row>
    <row r="54" spans="1:11" s="12" customFormat="1" ht="15" customHeight="1" x14ac:dyDescent="0.25">
      <c r="A54" s="48" t="s">
        <v>27</v>
      </c>
      <c r="B54" s="48" t="s">
        <v>354</v>
      </c>
      <c r="C54" s="48" t="s">
        <v>355</v>
      </c>
      <c r="D54" s="48" t="s">
        <v>283</v>
      </c>
      <c r="E54" s="48" t="s">
        <v>279</v>
      </c>
      <c r="F54" s="48" t="s">
        <v>279</v>
      </c>
      <c r="G54" s="48"/>
      <c r="H54" s="48" t="s">
        <v>356</v>
      </c>
    </row>
    <row r="55" spans="1:11" ht="15" customHeight="1" x14ac:dyDescent="0.25">
      <c r="A55" s="3"/>
      <c r="B55" s="49"/>
      <c r="C55" s="3"/>
      <c r="D55" s="3"/>
      <c r="E55" s="3"/>
      <c r="F55" s="3"/>
      <c r="G55" s="12"/>
      <c r="H55" s="12"/>
      <c r="I55" s="12"/>
      <c r="J55" s="12"/>
    </row>
    <row r="56" spans="1:11" x14ac:dyDescent="0.25">
      <c r="A56" s="14" t="s">
        <v>124</v>
      </c>
      <c r="B56" s="48"/>
      <c r="C56" s="3"/>
      <c r="D56" s="3"/>
      <c r="E56" s="3"/>
      <c r="F56" s="12"/>
      <c r="G56" s="12"/>
      <c r="H56" s="12"/>
      <c r="I56" s="12"/>
    </row>
    <row r="57" spans="1:11" x14ac:dyDescent="0.25">
      <c r="A57" s="14"/>
      <c r="B57" s="49"/>
      <c r="C57" s="3"/>
      <c r="D57" s="3"/>
      <c r="E57" s="3"/>
      <c r="F57" s="12"/>
      <c r="G57" s="12"/>
      <c r="H57" s="12"/>
      <c r="I57" s="12"/>
    </row>
    <row r="58" spans="1:11" x14ac:dyDescent="0.25">
      <c r="A58" s="14"/>
      <c r="B58" s="49"/>
      <c r="C58" s="3"/>
      <c r="D58" s="3"/>
      <c r="E58" s="3"/>
      <c r="F58" s="12"/>
      <c r="G58" s="12"/>
      <c r="H58" s="12"/>
      <c r="I58" s="12"/>
    </row>
    <row r="59" spans="1:11" x14ac:dyDescent="0.25">
      <c r="A59" s="16" t="s">
        <v>139</v>
      </c>
      <c r="B59" s="49"/>
      <c r="C59" s="3"/>
      <c r="D59" s="3"/>
      <c r="E59" s="3"/>
      <c r="F59" s="12"/>
      <c r="G59" s="12"/>
      <c r="H59" s="12"/>
      <c r="I59" s="12"/>
    </row>
    <row r="60" spans="1:11" x14ac:dyDescent="0.25">
      <c r="A60" s="2" t="s">
        <v>138</v>
      </c>
      <c r="B60" s="65" t="s">
        <v>155</v>
      </c>
      <c r="C60" s="2" t="s">
        <v>122</v>
      </c>
      <c r="D60" s="3"/>
      <c r="H60" s="12"/>
    </row>
    <row r="61" spans="1:11" x14ac:dyDescent="0.25">
      <c r="A61" s="27" t="s">
        <v>358</v>
      </c>
      <c r="B61" s="27" t="s">
        <v>359</v>
      </c>
      <c r="C61" s="27" t="s">
        <v>364</v>
      </c>
      <c r="D61" s="3"/>
      <c r="E61" s="3"/>
      <c r="F61" s="3"/>
      <c r="G61" s="12"/>
      <c r="H61" s="12"/>
      <c r="I61" s="12"/>
      <c r="J61" s="12"/>
    </row>
    <row r="62" spans="1:11" x14ac:dyDescent="0.25">
      <c r="A62" s="3"/>
      <c r="B62" s="49"/>
      <c r="C62" s="3"/>
      <c r="D62" s="3"/>
      <c r="E62" s="3"/>
      <c r="F62" s="3"/>
      <c r="G62" s="12"/>
      <c r="H62" s="12"/>
      <c r="I62" s="12"/>
      <c r="J62" s="12"/>
    </row>
    <row r="63" spans="1:11" x14ac:dyDescent="0.25">
      <c r="A63" s="2" t="s">
        <v>140</v>
      </c>
      <c r="B63" s="50"/>
      <c r="C63" s="12"/>
      <c r="D63" s="12"/>
      <c r="E63" s="12"/>
      <c r="F63" s="12"/>
      <c r="G63" s="12"/>
      <c r="H63" s="12"/>
      <c r="I63" s="12"/>
      <c r="J63" s="12"/>
    </row>
    <row r="64" spans="1:11" ht="30" x14ac:dyDescent="0.25">
      <c r="A64" s="2" t="s">
        <v>113</v>
      </c>
      <c r="B64" s="65" t="s">
        <v>131</v>
      </c>
      <c r="C64" s="2" t="s">
        <v>132</v>
      </c>
      <c r="D64" s="65" t="s">
        <v>133</v>
      </c>
      <c r="E64" s="2" t="s">
        <v>122</v>
      </c>
      <c r="F64" s="12"/>
      <c r="G64" s="12"/>
      <c r="H64" s="12"/>
      <c r="I64" s="12"/>
      <c r="J64" s="12"/>
    </row>
    <row r="65" spans="1:10" x14ac:dyDescent="0.25">
      <c r="A65" s="2" t="s">
        <v>28</v>
      </c>
      <c r="B65" s="78" t="s">
        <v>308</v>
      </c>
      <c r="C65" s="78" t="s">
        <v>361</v>
      </c>
      <c r="D65" s="78" t="s">
        <v>360</v>
      </c>
      <c r="E65" s="71"/>
    </row>
    <row r="66" spans="1:10" x14ac:dyDescent="0.25">
      <c r="A66" s="2" t="s">
        <v>29</v>
      </c>
      <c r="B66" s="78" t="s">
        <v>11</v>
      </c>
      <c r="C66" s="78" t="s">
        <v>311</v>
      </c>
      <c r="D66" s="78" t="s">
        <v>362</v>
      </c>
      <c r="E66" s="22"/>
    </row>
    <row r="67" spans="1:10" x14ac:dyDescent="0.25">
      <c r="A67" s="2" t="s">
        <v>121</v>
      </c>
      <c r="B67" s="79" t="s">
        <v>309</v>
      </c>
      <c r="C67" s="80" t="s">
        <v>310</v>
      </c>
      <c r="D67" s="80" t="s">
        <v>363</v>
      </c>
      <c r="E67" s="22"/>
    </row>
    <row r="68" spans="1:10" x14ac:dyDescent="0.25">
      <c r="A68" s="2" t="s">
        <v>30</v>
      </c>
      <c r="B68" s="71"/>
      <c r="C68" s="22"/>
      <c r="D68" s="22"/>
      <c r="E68" s="22"/>
    </row>
    <row r="70" spans="1:10" x14ac:dyDescent="0.25">
      <c r="C70" s="76"/>
      <c r="D70" s="12"/>
      <c r="H70" s="14"/>
    </row>
    <row r="72" spans="1:10" x14ac:dyDescent="0.25">
      <c r="A72" s="19" t="s">
        <v>110</v>
      </c>
      <c r="B72" s="50"/>
      <c r="C72" s="12"/>
      <c r="D72" s="12"/>
      <c r="E72" s="12"/>
      <c r="F72" s="12"/>
      <c r="G72" s="12"/>
      <c r="H72" s="12"/>
      <c r="I72" s="12"/>
    </row>
    <row r="73" spans="1:10" ht="30" x14ac:dyDescent="0.25">
      <c r="A73" s="65" t="s">
        <v>142</v>
      </c>
      <c r="B73" s="47" t="s">
        <v>141</v>
      </c>
      <c r="C73" s="12"/>
      <c r="D73" s="12"/>
      <c r="E73" s="12"/>
      <c r="F73" s="12"/>
      <c r="G73" s="12"/>
      <c r="H73" s="12"/>
      <c r="I73" s="12"/>
    </row>
    <row r="74" spans="1:10" ht="30" x14ac:dyDescent="0.25">
      <c r="A74" s="71" t="s">
        <v>284</v>
      </c>
      <c r="B74" s="71" t="s">
        <v>285</v>
      </c>
    </row>
    <row r="78" spans="1:10" x14ac:dyDescent="0.25">
      <c r="G78" s="12" t="s">
        <v>286</v>
      </c>
      <c r="H78" s="12" t="s">
        <v>287</v>
      </c>
      <c r="I78" s="12" t="s">
        <v>286</v>
      </c>
      <c r="J78" s="12" t="s">
        <v>287</v>
      </c>
    </row>
    <row r="79" spans="1:10" x14ac:dyDescent="0.25">
      <c r="G79" s="12">
        <v>2015</v>
      </c>
      <c r="H79" s="12">
        <v>60</v>
      </c>
      <c r="I79" s="12">
        <v>2015</v>
      </c>
      <c r="J79" s="12">
        <v>200</v>
      </c>
    </row>
    <row r="80" spans="1:10" x14ac:dyDescent="0.25">
      <c r="G80" s="1">
        <f>G79+(2*33)</f>
        <v>2081</v>
      </c>
      <c r="H80" s="1">
        <f>H79-(H79*0.2)</f>
        <v>48</v>
      </c>
      <c r="I80" s="12">
        <f>I79+1</f>
        <v>2016</v>
      </c>
      <c r="J80" s="1">
        <f>J79-(J79*(0.2/30))</f>
        <v>198.66666666666666</v>
      </c>
    </row>
    <row r="81" spans="7:10" x14ac:dyDescent="0.25">
      <c r="G81" s="1">
        <f t="shared" ref="G81:G112" si="0">G80+15</f>
        <v>2096</v>
      </c>
      <c r="H81" s="1">
        <f t="shared" ref="H81:H112" si="1">H80-(H80*0.25)</f>
        <v>36</v>
      </c>
      <c r="I81" s="12">
        <f t="shared" ref="I81:I114" si="2">I80+1</f>
        <v>2017</v>
      </c>
      <c r="J81" s="1">
        <f t="shared" ref="J81:J114" si="3">J80-(J80*(0.2/30))</f>
        <v>197.3422222222222</v>
      </c>
    </row>
    <row r="82" spans="7:10" x14ac:dyDescent="0.25">
      <c r="G82" s="1">
        <f t="shared" si="0"/>
        <v>2111</v>
      </c>
      <c r="H82" s="1">
        <f t="shared" si="1"/>
        <v>27</v>
      </c>
      <c r="I82" s="12">
        <f t="shared" si="2"/>
        <v>2018</v>
      </c>
      <c r="J82" s="1">
        <f t="shared" si="3"/>
        <v>196.0266074074074</v>
      </c>
    </row>
    <row r="83" spans="7:10" x14ac:dyDescent="0.25">
      <c r="G83" s="1">
        <f t="shared" si="0"/>
        <v>2126</v>
      </c>
      <c r="H83" s="1">
        <f t="shared" si="1"/>
        <v>20.25</v>
      </c>
      <c r="I83" s="12">
        <f t="shared" si="2"/>
        <v>2019</v>
      </c>
      <c r="J83" s="1">
        <f t="shared" si="3"/>
        <v>194.71976335802469</v>
      </c>
    </row>
    <row r="84" spans="7:10" x14ac:dyDescent="0.25">
      <c r="G84" s="1">
        <f t="shared" si="0"/>
        <v>2141</v>
      </c>
      <c r="H84" s="1">
        <f t="shared" si="1"/>
        <v>15.1875</v>
      </c>
      <c r="I84" s="12">
        <f t="shared" si="2"/>
        <v>2020</v>
      </c>
      <c r="J84" s="1">
        <f t="shared" si="3"/>
        <v>193.42163160230453</v>
      </c>
    </row>
    <row r="85" spans="7:10" x14ac:dyDescent="0.25">
      <c r="G85" s="1">
        <f t="shared" si="0"/>
        <v>2156</v>
      </c>
      <c r="H85" s="1">
        <f t="shared" si="1"/>
        <v>11.390625</v>
      </c>
      <c r="I85" s="12">
        <f t="shared" si="2"/>
        <v>2021</v>
      </c>
      <c r="J85" s="1">
        <f t="shared" si="3"/>
        <v>192.13215405828916</v>
      </c>
    </row>
    <row r="86" spans="7:10" x14ac:dyDescent="0.25">
      <c r="G86" s="1">
        <f t="shared" si="0"/>
        <v>2171</v>
      </c>
      <c r="H86" s="1">
        <f t="shared" si="1"/>
        <v>8.54296875</v>
      </c>
      <c r="I86" s="12">
        <f t="shared" si="2"/>
        <v>2022</v>
      </c>
      <c r="J86" s="1">
        <f t="shared" si="3"/>
        <v>190.85127303123389</v>
      </c>
    </row>
    <row r="87" spans="7:10" x14ac:dyDescent="0.25">
      <c r="G87" s="1">
        <f t="shared" si="0"/>
        <v>2186</v>
      </c>
      <c r="H87" s="1">
        <f t="shared" si="1"/>
        <v>6.4072265625</v>
      </c>
      <c r="I87" s="12">
        <f t="shared" si="2"/>
        <v>2023</v>
      </c>
      <c r="J87" s="1">
        <f t="shared" si="3"/>
        <v>189.57893121102566</v>
      </c>
    </row>
    <row r="88" spans="7:10" x14ac:dyDescent="0.25">
      <c r="G88" s="1">
        <f t="shared" si="0"/>
        <v>2201</v>
      </c>
      <c r="H88" s="1">
        <f t="shared" si="1"/>
        <v>4.805419921875</v>
      </c>
      <c r="I88" s="12">
        <f t="shared" si="2"/>
        <v>2024</v>
      </c>
      <c r="J88" s="1">
        <f t="shared" si="3"/>
        <v>188.31507166961882</v>
      </c>
    </row>
    <row r="89" spans="7:10" x14ac:dyDescent="0.25">
      <c r="G89" s="1">
        <f t="shared" si="0"/>
        <v>2216</v>
      </c>
      <c r="H89" s="1">
        <f t="shared" si="1"/>
        <v>3.60406494140625</v>
      </c>
      <c r="I89" s="12">
        <f t="shared" si="2"/>
        <v>2025</v>
      </c>
      <c r="J89" s="1">
        <f t="shared" si="3"/>
        <v>187.05963785848803</v>
      </c>
    </row>
    <row r="90" spans="7:10" x14ac:dyDescent="0.25">
      <c r="G90" s="1">
        <f t="shared" si="0"/>
        <v>2231</v>
      </c>
      <c r="H90" s="1">
        <f t="shared" si="1"/>
        <v>2.7030487060546875</v>
      </c>
      <c r="I90" s="12">
        <f t="shared" si="2"/>
        <v>2026</v>
      </c>
      <c r="J90" s="1">
        <f t="shared" si="3"/>
        <v>185.81257360609811</v>
      </c>
    </row>
    <row r="91" spans="7:10" x14ac:dyDescent="0.25">
      <c r="G91" s="1">
        <f t="shared" si="0"/>
        <v>2246</v>
      </c>
      <c r="H91" s="1">
        <f t="shared" si="1"/>
        <v>2.0272865295410156</v>
      </c>
      <c r="I91" s="12">
        <f t="shared" si="2"/>
        <v>2027</v>
      </c>
      <c r="J91" s="1">
        <f t="shared" si="3"/>
        <v>184.57382311539078</v>
      </c>
    </row>
    <row r="92" spans="7:10" x14ac:dyDescent="0.25">
      <c r="G92" s="1">
        <f t="shared" si="0"/>
        <v>2261</v>
      </c>
      <c r="H92" s="1">
        <f t="shared" si="1"/>
        <v>1.5204648971557617</v>
      </c>
      <c r="I92" s="12">
        <f t="shared" si="2"/>
        <v>2028</v>
      </c>
      <c r="J92" s="1">
        <f t="shared" si="3"/>
        <v>183.34333096128819</v>
      </c>
    </row>
    <row r="93" spans="7:10" x14ac:dyDescent="0.25">
      <c r="G93" s="1">
        <f t="shared" si="0"/>
        <v>2276</v>
      </c>
      <c r="H93" s="1">
        <f t="shared" si="1"/>
        <v>1.1403486728668213</v>
      </c>
      <c r="I93" s="12">
        <f t="shared" si="2"/>
        <v>2029</v>
      </c>
      <c r="J93" s="1">
        <f t="shared" si="3"/>
        <v>182.12104208821293</v>
      </c>
    </row>
    <row r="94" spans="7:10" x14ac:dyDescent="0.25">
      <c r="G94" s="1">
        <f t="shared" si="0"/>
        <v>2291</v>
      </c>
      <c r="H94" s="1">
        <f t="shared" si="1"/>
        <v>0.85526150465011597</v>
      </c>
      <c r="I94" s="12">
        <f t="shared" si="2"/>
        <v>2030</v>
      </c>
      <c r="J94" s="1">
        <f t="shared" si="3"/>
        <v>180.90690180762485</v>
      </c>
    </row>
    <row r="95" spans="7:10" x14ac:dyDescent="0.25">
      <c r="G95" s="1">
        <f t="shared" si="0"/>
        <v>2306</v>
      </c>
      <c r="H95" s="1">
        <f t="shared" si="1"/>
        <v>0.64144612848758698</v>
      </c>
      <c r="I95" s="12">
        <f t="shared" si="2"/>
        <v>2031</v>
      </c>
      <c r="J95" s="1">
        <f t="shared" si="3"/>
        <v>179.70085579557403</v>
      </c>
    </row>
    <row r="96" spans="7:10" x14ac:dyDescent="0.25">
      <c r="G96" s="1">
        <f t="shared" si="0"/>
        <v>2321</v>
      </c>
      <c r="H96" s="1">
        <f t="shared" si="1"/>
        <v>0.48108459636569023</v>
      </c>
      <c r="I96" s="12">
        <f t="shared" si="2"/>
        <v>2032</v>
      </c>
      <c r="J96" s="1">
        <f t="shared" si="3"/>
        <v>178.50285009027021</v>
      </c>
    </row>
    <row r="97" spans="7:10" x14ac:dyDescent="0.25">
      <c r="G97" s="1">
        <f t="shared" si="0"/>
        <v>2336</v>
      </c>
      <c r="H97" s="1">
        <f t="shared" si="1"/>
        <v>0.36081344727426767</v>
      </c>
      <c r="I97" s="12">
        <f t="shared" si="2"/>
        <v>2033</v>
      </c>
      <c r="J97" s="1">
        <f t="shared" si="3"/>
        <v>177.31283108966841</v>
      </c>
    </row>
    <row r="98" spans="7:10" x14ac:dyDescent="0.25">
      <c r="G98" s="1">
        <f t="shared" si="0"/>
        <v>2351</v>
      </c>
      <c r="H98" s="1">
        <f t="shared" si="1"/>
        <v>0.27061008545570076</v>
      </c>
      <c r="I98" s="12">
        <f t="shared" si="2"/>
        <v>2034</v>
      </c>
      <c r="J98" s="1">
        <f t="shared" si="3"/>
        <v>176.13074554907061</v>
      </c>
    </row>
    <row r="99" spans="7:10" x14ac:dyDescent="0.25">
      <c r="G99" s="1">
        <f t="shared" si="0"/>
        <v>2366</v>
      </c>
      <c r="H99" s="1">
        <f t="shared" si="1"/>
        <v>0.20295756409177557</v>
      </c>
      <c r="I99" s="12">
        <f t="shared" si="2"/>
        <v>2035</v>
      </c>
      <c r="J99" s="1">
        <f t="shared" si="3"/>
        <v>174.95654057874347</v>
      </c>
    </row>
    <row r="100" spans="7:10" x14ac:dyDescent="0.25">
      <c r="G100" s="1">
        <f t="shared" si="0"/>
        <v>2381</v>
      </c>
      <c r="H100" s="1">
        <f t="shared" si="1"/>
        <v>0.15221817306883167</v>
      </c>
      <c r="I100" s="12">
        <f t="shared" si="2"/>
        <v>2036</v>
      </c>
      <c r="J100" s="1">
        <f t="shared" si="3"/>
        <v>173.79016364155186</v>
      </c>
    </row>
    <row r="101" spans="7:10" x14ac:dyDescent="0.25">
      <c r="G101" s="1">
        <f t="shared" si="0"/>
        <v>2396</v>
      </c>
      <c r="H101" s="1">
        <f t="shared" si="1"/>
        <v>0.11416362980162376</v>
      </c>
      <c r="I101" s="12">
        <f t="shared" si="2"/>
        <v>2037</v>
      </c>
      <c r="J101" s="1">
        <f t="shared" si="3"/>
        <v>172.63156255060818</v>
      </c>
    </row>
    <row r="102" spans="7:10" x14ac:dyDescent="0.25">
      <c r="G102" s="1">
        <f t="shared" si="0"/>
        <v>2411</v>
      </c>
      <c r="H102" s="1">
        <f t="shared" si="1"/>
        <v>8.5622722351217817E-2</v>
      </c>
      <c r="I102" s="12">
        <f t="shared" si="2"/>
        <v>2038</v>
      </c>
      <c r="J102" s="1">
        <f t="shared" si="3"/>
        <v>171.48068546693747</v>
      </c>
    </row>
    <row r="103" spans="7:10" x14ac:dyDescent="0.25">
      <c r="G103" s="1">
        <f t="shared" si="0"/>
        <v>2426</v>
      </c>
      <c r="H103" s="1">
        <f t="shared" si="1"/>
        <v>6.4217041763413363E-2</v>
      </c>
      <c r="I103" s="12">
        <f t="shared" si="2"/>
        <v>2039</v>
      </c>
      <c r="J103" s="1">
        <f t="shared" si="3"/>
        <v>170.33748089715789</v>
      </c>
    </row>
    <row r="104" spans="7:10" x14ac:dyDescent="0.25">
      <c r="G104" s="1">
        <f t="shared" si="0"/>
        <v>2441</v>
      </c>
      <c r="H104" s="1">
        <f t="shared" si="1"/>
        <v>4.8162781322560022E-2</v>
      </c>
      <c r="I104" s="12">
        <f t="shared" si="2"/>
        <v>2040</v>
      </c>
      <c r="J104" s="1">
        <f t="shared" si="3"/>
        <v>169.20189769117684</v>
      </c>
    </row>
    <row r="105" spans="7:10" x14ac:dyDescent="0.25">
      <c r="G105" s="1">
        <f t="shared" si="0"/>
        <v>2456</v>
      </c>
      <c r="H105" s="1">
        <f t="shared" si="1"/>
        <v>3.6122085991920017E-2</v>
      </c>
      <c r="I105" s="12">
        <f t="shared" si="2"/>
        <v>2041</v>
      </c>
      <c r="J105" s="1">
        <f t="shared" si="3"/>
        <v>168.07388503990234</v>
      </c>
    </row>
    <row r="106" spans="7:10" x14ac:dyDescent="0.25">
      <c r="G106" s="1">
        <f t="shared" si="0"/>
        <v>2471</v>
      </c>
      <c r="H106" s="1">
        <f t="shared" si="1"/>
        <v>2.7091564493940012E-2</v>
      </c>
      <c r="I106" s="12">
        <f t="shared" si="2"/>
        <v>2042</v>
      </c>
      <c r="J106" s="1">
        <f t="shared" si="3"/>
        <v>166.95339247296965</v>
      </c>
    </row>
    <row r="107" spans="7:10" x14ac:dyDescent="0.25">
      <c r="G107" s="1">
        <f t="shared" si="0"/>
        <v>2486</v>
      </c>
      <c r="H107" s="1">
        <f t="shared" si="1"/>
        <v>2.0318673370455009E-2</v>
      </c>
      <c r="I107" s="12">
        <f t="shared" si="2"/>
        <v>2043</v>
      </c>
      <c r="J107" s="1">
        <f t="shared" si="3"/>
        <v>165.84036985648319</v>
      </c>
    </row>
    <row r="108" spans="7:10" x14ac:dyDescent="0.25">
      <c r="G108" s="1">
        <f t="shared" si="0"/>
        <v>2501</v>
      </c>
      <c r="H108" s="1">
        <f t="shared" si="1"/>
        <v>1.5239005027841257E-2</v>
      </c>
      <c r="I108" s="12">
        <f t="shared" si="2"/>
        <v>2044</v>
      </c>
      <c r="J108" s="1">
        <f t="shared" si="3"/>
        <v>164.7347673907733</v>
      </c>
    </row>
    <row r="109" spans="7:10" x14ac:dyDescent="0.25">
      <c r="G109" s="1">
        <f t="shared" si="0"/>
        <v>2516</v>
      </c>
      <c r="H109" s="1">
        <f t="shared" si="1"/>
        <v>1.1429253770880943E-2</v>
      </c>
      <c r="I109" s="12">
        <f t="shared" si="2"/>
        <v>2045</v>
      </c>
      <c r="J109" s="1">
        <f t="shared" si="3"/>
        <v>163.63653560816815</v>
      </c>
    </row>
    <row r="110" spans="7:10" x14ac:dyDescent="0.25">
      <c r="G110" s="1">
        <f t="shared" si="0"/>
        <v>2531</v>
      </c>
      <c r="H110" s="1">
        <f t="shared" si="1"/>
        <v>8.5719403281607071E-3</v>
      </c>
      <c r="I110" s="12">
        <f t="shared" si="2"/>
        <v>2046</v>
      </c>
      <c r="J110" s="1">
        <f t="shared" si="3"/>
        <v>162.54562537078036</v>
      </c>
    </row>
    <row r="111" spans="7:10" x14ac:dyDescent="0.25">
      <c r="G111" s="1">
        <f t="shared" si="0"/>
        <v>2546</v>
      </c>
      <c r="H111" s="1">
        <f t="shared" si="1"/>
        <v>6.4289552461205303E-3</v>
      </c>
      <c r="I111" s="12">
        <f t="shared" si="2"/>
        <v>2047</v>
      </c>
      <c r="J111" s="1">
        <f t="shared" si="3"/>
        <v>161.46198786830848</v>
      </c>
    </row>
    <row r="112" spans="7:10" x14ac:dyDescent="0.25">
      <c r="G112" s="1">
        <f t="shared" si="0"/>
        <v>2561</v>
      </c>
      <c r="H112" s="1">
        <f t="shared" si="1"/>
        <v>4.8217164345903977E-3</v>
      </c>
      <c r="I112" s="12">
        <f t="shared" si="2"/>
        <v>2048</v>
      </c>
      <c r="J112" s="1">
        <f t="shared" si="3"/>
        <v>160.3855746158531</v>
      </c>
    </row>
    <row r="113" spans="9:10" x14ac:dyDescent="0.25">
      <c r="I113" s="12">
        <f t="shared" si="2"/>
        <v>2049</v>
      </c>
      <c r="J113" s="1">
        <f t="shared" si="3"/>
        <v>159.31633745174742</v>
      </c>
    </row>
    <row r="114" spans="9:10" x14ac:dyDescent="0.25">
      <c r="I114" s="12">
        <f t="shared" si="2"/>
        <v>2050</v>
      </c>
      <c r="J114" s="1">
        <f t="shared" si="3"/>
        <v>158.25422853540243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topLeftCell="A34" workbookViewId="0">
      <selection activeCell="A52" sqref="A52"/>
    </sheetView>
  </sheetViews>
  <sheetFormatPr defaultRowHeight="15" x14ac:dyDescent="0.25"/>
  <cols>
    <col min="1" max="1" width="50" customWidth="1"/>
    <col min="2" max="3" width="16" customWidth="1"/>
    <col min="4" max="4" width="40.8554687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5" t="s">
        <v>152</v>
      </c>
    </row>
    <row r="7" spans="1:4" ht="15" customHeight="1" x14ac:dyDescent="0.25">
      <c r="A7" s="6" t="s">
        <v>4</v>
      </c>
      <c r="B7" s="6" t="s">
        <v>19</v>
      </c>
      <c r="C7" s="6" t="s">
        <v>57</v>
      </c>
      <c r="D7" s="6" t="s">
        <v>58</v>
      </c>
    </row>
    <row r="8" spans="1:4" ht="15" customHeight="1" x14ac:dyDescent="0.25">
      <c r="A8" s="7" t="s">
        <v>59</v>
      </c>
      <c r="B8" s="7"/>
      <c r="C8" s="6"/>
      <c r="D8" s="6"/>
    </row>
    <row r="9" spans="1:4" ht="15" customHeight="1" x14ac:dyDescent="0.25">
      <c r="A9" s="8" t="s">
        <v>60</v>
      </c>
      <c r="B9" s="24"/>
      <c r="C9" s="24"/>
      <c r="D9" s="24"/>
    </row>
    <row r="10" spans="1:4" ht="15" customHeight="1" x14ac:dyDescent="0.25">
      <c r="A10" s="8" t="s">
        <v>61</v>
      </c>
      <c r="B10" s="24"/>
      <c r="C10" s="24"/>
      <c r="D10" s="24"/>
    </row>
    <row r="11" spans="1:4" ht="15" customHeight="1" x14ac:dyDescent="0.25">
      <c r="A11" s="8" t="s">
        <v>62</v>
      </c>
      <c r="B11" s="24"/>
      <c r="C11" s="24"/>
      <c r="D11" s="24"/>
    </row>
    <row r="12" spans="1:4" ht="15" customHeight="1" x14ac:dyDescent="0.25">
      <c r="A12" s="8" t="s">
        <v>63</v>
      </c>
      <c r="B12" s="24"/>
      <c r="C12" s="24"/>
      <c r="D12" s="24"/>
    </row>
    <row r="13" spans="1:4" ht="15" customHeight="1" x14ac:dyDescent="0.25">
      <c r="A13" s="8" t="s">
        <v>64</v>
      </c>
      <c r="B13" s="24"/>
      <c r="C13" s="24"/>
      <c r="D13" s="24"/>
    </row>
    <row r="14" spans="1:4" ht="15" customHeight="1" x14ac:dyDescent="0.25">
      <c r="A14" s="8" t="s">
        <v>65</v>
      </c>
      <c r="B14" s="24"/>
      <c r="C14" s="24"/>
      <c r="D14" s="24"/>
    </row>
    <row r="15" spans="1:4" ht="15" customHeight="1" x14ac:dyDescent="0.25">
      <c r="A15" s="8" t="s">
        <v>66</v>
      </c>
      <c r="B15" s="24"/>
      <c r="C15" s="24"/>
      <c r="D15" s="24"/>
    </row>
    <row r="16" spans="1:4" ht="15" customHeight="1" x14ac:dyDescent="0.25">
      <c r="A16" s="8" t="s">
        <v>67</v>
      </c>
      <c r="B16" s="24"/>
      <c r="C16" s="24"/>
      <c r="D16" s="24"/>
    </row>
    <row r="17" spans="1:4" ht="15" customHeight="1" x14ac:dyDescent="0.25">
      <c r="A17" s="8" t="s">
        <v>68</v>
      </c>
      <c r="B17" s="24"/>
      <c r="C17" s="24"/>
      <c r="D17" s="24"/>
    </row>
    <row r="18" spans="1:4" ht="15" customHeight="1" x14ac:dyDescent="0.25">
      <c r="A18" s="8" t="s">
        <v>69</v>
      </c>
      <c r="B18" s="24"/>
      <c r="C18" s="24"/>
      <c r="D18" s="24"/>
    </row>
    <row r="19" spans="1:4" ht="15" customHeight="1" x14ac:dyDescent="0.25">
      <c r="A19" s="7" t="s">
        <v>70</v>
      </c>
      <c r="B19" s="7"/>
      <c r="C19" s="6"/>
      <c r="D19" s="6"/>
    </row>
    <row r="20" spans="1:4" ht="15" customHeight="1" x14ac:dyDescent="0.25">
      <c r="A20" s="8" t="s">
        <v>71</v>
      </c>
      <c r="B20" s="24"/>
      <c r="C20" s="24"/>
      <c r="D20" s="24"/>
    </row>
    <row r="21" spans="1:4" ht="15" customHeight="1" x14ac:dyDescent="0.25">
      <c r="A21" s="8" t="s">
        <v>72</v>
      </c>
      <c r="B21" s="24"/>
      <c r="C21" s="24"/>
      <c r="D21" s="24"/>
    </row>
    <row r="22" spans="1:4" ht="15" customHeight="1" x14ac:dyDescent="0.25">
      <c r="A22" s="8" t="s">
        <v>73</v>
      </c>
      <c r="B22" s="24"/>
      <c r="C22" s="24"/>
      <c r="D22" s="24"/>
    </row>
    <row r="23" spans="1:4" ht="15" customHeight="1" x14ac:dyDescent="0.25">
      <c r="A23" s="8" t="s">
        <v>74</v>
      </c>
      <c r="B23" s="24"/>
      <c r="C23" s="24"/>
      <c r="D23" s="24"/>
    </row>
    <row r="24" spans="1:4" ht="15" customHeight="1" x14ac:dyDescent="0.25">
      <c r="A24" s="8" t="s">
        <v>75</v>
      </c>
      <c r="B24" s="24"/>
      <c r="C24" s="24"/>
      <c r="D24" s="24"/>
    </row>
    <row r="25" spans="1:4" ht="15" customHeight="1" x14ac:dyDescent="0.25">
      <c r="A25" s="8" t="s">
        <v>76</v>
      </c>
      <c r="B25" s="24"/>
      <c r="C25" s="24"/>
      <c r="D25" s="24"/>
    </row>
    <row r="26" spans="1:4" ht="15" customHeight="1" x14ac:dyDescent="0.25">
      <c r="A26" s="8" t="s">
        <v>77</v>
      </c>
      <c r="B26" s="24"/>
      <c r="C26" s="24"/>
      <c r="D26" s="24"/>
    </row>
    <row r="27" spans="1:4" ht="15" customHeight="1" x14ac:dyDescent="0.25">
      <c r="A27" s="7" t="s">
        <v>78</v>
      </c>
      <c r="B27" s="7"/>
      <c r="C27" s="6"/>
      <c r="D27" s="6"/>
    </row>
    <row r="28" spans="1:4" ht="15" customHeight="1" x14ac:dyDescent="0.25">
      <c r="A28" s="8" t="s">
        <v>79</v>
      </c>
      <c r="B28" s="24"/>
      <c r="C28" s="24"/>
      <c r="D28" s="24"/>
    </row>
    <row r="29" spans="1:4" ht="15" customHeight="1" x14ac:dyDescent="0.25">
      <c r="A29" s="7" t="s">
        <v>80</v>
      </c>
      <c r="B29" s="25"/>
      <c r="C29" s="26"/>
      <c r="D29" s="26"/>
    </row>
    <row r="30" spans="1:4" x14ac:dyDescent="0.25">
      <c r="A30" s="8" t="s">
        <v>81</v>
      </c>
      <c r="B30" s="24"/>
      <c r="C30" s="54"/>
      <c r="D30" s="24"/>
    </row>
    <row r="31" spans="1:4" ht="15" customHeight="1" x14ac:dyDescent="0.25">
      <c r="A31" s="8" t="s">
        <v>82</v>
      </c>
      <c r="B31" s="24"/>
      <c r="C31" s="24"/>
      <c r="D31" s="24"/>
    </row>
    <row r="32" spans="1:4" ht="15" customHeight="1" x14ac:dyDescent="0.25">
      <c r="A32" s="8" t="s">
        <v>83</v>
      </c>
      <c r="B32" s="24"/>
      <c r="C32" s="24"/>
      <c r="D32" s="24"/>
    </row>
    <row r="33" spans="1:4" ht="15" customHeight="1" x14ac:dyDescent="0.25">
      <c r="A33" s="8" t="s">
        <v>84</v>
      </c>
      <c r="B33" s="24"/>
      <c r="C33" s="24"/>
      <c r="D33" s="24"/>
    </row>
    <row r="34" spans="1:4" ht="15" customHeight="1" x14ac:dyDescent="0.25">
      <c r="A34" s="8" t="s">
        <v>85</v>
      </c>
      <c r="B34" s="24"/>
      <c r="C34" s="24"/>
      <c r="D34" s="24"/>
    </row>
    <row r="35" spans="1:4" ht="15" customHeight="1" x14ac:dyDescent="0.25">
      <c r="A35" s="8" t="s">
        <v>86</v>
      </c>
      <c r="B35" s="24"/>
      <c r="C35" s="24"/>
      <c r="D35" s="24"/>
    </row>
    <row r="36" spans="1:4" ht="15" customHeight="1" x14ac:dyDescent="0.25">
      <c r="A36" s="7" t="s">
        <v>87</v>
      </c>
      <c r="B36" s="7"/>
      <c r="C36" s="6"/>
      <c r="D36" s="6"/>
    </row>
    <row r="37" spans="1:4" ht="15" customHeight="1" x14ac:dyDescent="0.25">
      <c r="A37" s="8" t="s">
        <v>88</v>
      </c>
      <c r="B37" s="24"/>
      <c r="C37" s="24"/>
      <c r="D37" s="24"/>
    </row>
    <row r="38" spans="1:4" ht="15" customHeight="1" x14ac:dyDescent="0.25">
      <c r="A38" s="8" t="s">
        <v>89</v>
      </c>
      <c r="B38" s="24"/>
      <c r="C38" s="24"/>
      <c r="D38" s="24"/>
    </row>
    <row r="39" spans="1:4" ht="15" customHeight="1" x14ac:dyDescent="0.25">
      <c r="A39" s="8" t="s">
        <v>90</v>
      </c>
      <c r="B39" s="24"/>
      <c r="C39" s="24"/>
      <c r="D39" s="24"/>
    </row>
    <row r="40" spans="1:4" ht="15" customHeight="1" x14ac:dyDescent="0.25">
      <c r="A40" s="8" t="s">
        <v>91</v>
      </c>
      <c r="B40" s="24"/>
      <c r="C40" s="24"/>
      <c r="D40" s="24"/>
    </row>
    <row r="41" spans="1:4" ht="15" customHeight="1" x14ac:dyDescent="0.25">
      <c r="A41" s="8" t="s">
        <v>92</v>
      </c>
      <c r="B41" s="24"/>
      <c r="C41" s="24"/>
      <c r="D41" s="24"/>
    </row>
    <row r="42" spans="1:4" ht="15" customHeight="1" x14ac:dyDescent="0.25">
      <c r="A42" s="8" t="s">
        <v>93</v>
      </c>
      <c r="B42" s="24"/>
      <c r="C42" s="24"/>
      <c r="D42" s="24"/>
    </row>
    <row r="43" spans="1:4" ht="15" customHeight="1" x14ac:dyDescent="0.25">
      <c r="A43" s="7" t="s">
        <v>94</v>
      </c>
      <c r="B43" s="7"/>
      <c r="C43" s="6"/>
      <c r="D43" s="6"/>
    </row>
    <row r="44" spans="1:4" ht="15" customHeight="1" x14ac:dyDescent="0.25">
      <c r="A44" s="8" t="s">
        <v>95</v>
      </c>
      <c r="B44" s="24"/>
      <c r="C44" s="24"/>
      <c r="D44" s="24"/>
    </row>
    <row r="45" spans="1:4" ht="15" customHeight="1" x14ac:dyDescent="0.25">
      <c r="A45" s="8" t="s">
        <v>96</v>
      </c>
      <c r="B45" s="24"/>
      <c r="C45" s="24"/>
      <c r="D45" s="24"/>
    </row>
    <row r="46" spans="1:4" ht="15" customHeight="1" x14ac:dyDescent="0.25">
      <c r="A46" s="8" t="s">
        <v>97</v>
      </c>
      <c r="B46" s="24"/>
      <c r="C46" s="24"/>
      <c r="D46" s="24"/>
    </row>
    <row r="47" spans="1:4" ht="15" customHeight="1" x14ac:dyDescent="0.25">
      <c r="A47" s="8" t="s">
        <v>98</v>
      </c>
      <c r="B47" s="24"/>
      <c r="C47" s="24"/>
      <c r="D47" s="24"/>
    </row>
    <row r="49" spans="1:5" x14ac:dyDescent="0.25">
      <c r="A49" s="5" t="s">
        <v>104</v>
      </c>
    </row>
    <row r="50" spans="1:5" ht="15" customHeight="1" x14ac:dyDescent="0.25">
      <c r="A50" s="9" t="s">
        <v>103</v>
      </c>
      <c r="B50" s="9" t="s">
        <v>20</v>
      </c>
      <c r="C50" s="28" t="s">
        <v>19</v>
      </c>
      <c r="D50" s="29"/>
      <c r="E50" s="10"/>
    </row>
    <row r="51" spans="1:5" x14ac:dyDescent="0.25">
      <c r="A51" s="27" t="s">
        <v>365</v>
      </c>
      <c r="B51" s="27" t="s">
        <v>366</v>
      </c>
      <c r="C51" s="27" t="s">
        <v>312</v>
      </c>
      <c r="D51" s="86" t="s">
        <v>367</v>
      </c>
    </row>
    <row r="52" spans="1:5" x14ac:dyDescent="0.25">
      <c r="A52" s="27" t="s">
        <v>374</v>
      </c>
      <c r="B52" s="27" t="s">
        <v>375</v>
      </c>
      <c r="C52" s="27" t="s">
        <v>312</v>
      </c>
      <c r="D52" s="86"/>
    </row>
    <row r="53" spans="1:5" x14ac:dyDescent="0.25">
      <c r="A53" s="27"/>
      <c r="B53" s="27"/>
      <c r="C53" s="27"/>
      <c r="D53" s="11"/>
    </row>
    <row r="54" spans="1:5" x14ac:dyDescent="0.25">
      <c r="A54" s="27"/>
      <c r="B54" s="27"/>
      <c r="C54" s="27"/>
      <c r="D54" s="11"/>
    </row>
    <row r="55" spans="1:5" x14ac:dyDescent="0.25">
      <c r="A55" s="27"/>
      <c r="B55" s="27"/>
      <c r="C55" s="27"/>
      <c r="D55" s="11"/>
    </row>
    <row r="56" spans="1:5" x14ac:dyDescent="0.25">
      <c r="A56" s="21"/>
      <c r="B56" s="21"/>
      <c r="C56" s="21"/>
      <c r="D56" s="11"/>
    </row>
    <row r="57" spans="1:5" x14ac:dyDescent="0.25">
      <c r="A57" s="21"/>
      <c r="B57" s="21"/>
      <c r="C57" s="21"/>
      <c r="D57" s="11"/>
    </row>
    <row r="58" spans="1:5" x14ac:dyDescent="0.25">
      <c r="A58" s="21"/>
      <c r="B58" s="21"/>
      <c r="C58" s="21"/>
      <c r="D58" s="11"/>
    </row>
    <row r="59" spans="1:5" x14ac:dyDescent="0.25">
      <c r="A59" s="21"/>
      <c r="B59" s="21"/>
      <c r="C59" s="21"/>
      <c r="D59" s="11"/>
    </row>
    <row r="60" spans="1:5" x14ac:dyDescent="0.25">
      <c r="A60" s="21"/>
      <c r="B60" s="21"/>
      <c r="C60" s="21"/>
      <c r="D60" s="11"/>
    </row>
    <row r="61" spans="1:5" x14ac:dyDescent="0.25">
      <c r="A61" s="21"/>
      <c r="B61" s="21"/>
      <c r="C61" s="21"/>
      <c r="D61" s="11"/>
    </row>
    <row r="62" spans="1:5" x14ac:dyDescent="0.25">
      <c r="A62" s="21"/>
      <c r="B62" s="21"/>
      <c r="C62" s="21"/>
      <c r="D62" s="11"/>
    </row>
    <row r="63" spans="1:5" x14ac:dyDescent="0.25">
      <c r="A63" s="21"/>
      <c r="B63" s="21"/>
      <c r="C63" s="21"/>
      <c r="D63" s="11"/>
    </row>
    <row r="64" spans="1:5" x14ac:dyDescent="0.25">
      <c r="A64" s="21"/>
      <c r="B64" s="21"/>
      <c r="C64" s="21"/>
      <c r="D64" s="11"/>
    </row>
    <row r="65" spans="1:4" x14ac:dyDescent="0.25">
      <c r="A65" s="21"/>
      <c r="B65" s="21"/>
      <c r="C65" s="21"/>
      <c r="D65" s="11"/>
    </row>
    <row r="66" spans="1:4" x14ac:dyDescent="0.25">
      <c r="A66" s="21"/>
      <c r="B66" s="21"/>
      <c r="C66" s="21"/>
      <c r="D66" s="11"/>
    </row>
    <row r="67" spans="1:4" x14ac:dyDescent="0.25">
      <c r="A67" s="21"/>
      <c r="B67" s="21"/>
      <c r="C67" s="21"/>
      <c r="D67" s="11"/>
    </row>
  </sheetData>
  <mergeCells count="1">
    <mergeCell ref="D51:D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33" zoomScale="90" zoomScaleNormal="90" workbookViewId="0">
      <selection activeCell="D51" sqref="D51"/>
    </sheetView>
  </sheetViews>
  <sheetFormatPr defaultRowHeight="15" x14ac:dyDescent="0.25"/>
  <cols>
    <col min="1" max="1" width="14.42578125" customWidth="1"/>
    <col min="2" max="2" width="18.85546875" customWidth="1"/>
    <col min="3" max="3" width="20.42578125" customWidth="1"/>
    <col min="4" max="4" width="96.140625" customWidth="1"/>
    <col min="5" max="5" width="60" customWidth="1"/>
    <col min="6" max="6" width="58.42578125" customWidth="1"/>
    <col min="7" max="7" width="28.28515625" customWidth="1"/>
    <col min="8" max="9" width="20.7109375" customWidth="1"/>
    <col min="10" max="10" width="48.140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46" customWidth="1"/>
    <col min="18" max="18" width="20.7109375" customWidth="1"/>
    <col min="19" max="19" width="17.85546875" customWidth="1"/>
  </cols>
  <sheetData>
    <row r="1" spans="1:19" x14ac:dyDescent="0.25">
      <c r="A1" s="14" t="s">
        <v>129</v>
      </c>
      <c r="B1" s="12"/>
      <c r="C1" s="12"/>
      <c r="D1" s="12"/>
      <c r="E1" s="12"/>
      <c r="F1" s="12"/>
      <c r="G1" s="12"/>
      <c r="H1" s="12"/>
      <c r="I1" s="12"/>
      <c r="J1" s="12"/>
    </row>
    <row r="2" spans="1:19" x14ac:dyDescent="0.25">
      <c r="A2" s="12"/>
      <c r="B2" s="12"/>
      <c r="C2" s="12"/>
      <c r="D2" s="12"/>
      <c r="E2" s="12"/>
    </row>
    <row r="3" spans="1:19" x14ac:dyDescent="0.25">
      <c r="A3" s="12"/>
      <c r="B3" s="12"/>
      <c r="C3" s="12"/>
      <c r="D3" s="12"/>
      <c r="E3" s="12"/>
    </row>
    <row r="4" spans="1:19" x14ac:dyDescent="0.25">
      <c r="A4" s="14" t="s">
        <v>24</v>
      </c>
      <c r="B4" s="14" t="s">
        <v>118</v>
      </c>
      <c r="C4" s="14" t="s">
        <v>117</v>
      </c>
      <c r="D4" s="14" t="s">
        <v>188</v>
      </c>
      <c r="E4" s="14" t="s">
        <v>130</v>
      </c>
      <c r="F4" s="14" t="s">
        <v>189</v>
      </c>
      <c r="G4" s="87" t="s">
        <v>190</v>
      </c>
      <c r="H4" s="87"/>
      <c r="I4" s="87"/>
      <c r="J4" s="87"/>
      <c r="K4" s="17" t="s">
        <v>191</v>
      </c>
      <c r="L4" s="14" t="s">
        <v>116</v>
      </c>
      <c r="M4" s="87" t="s">
        <v>192</v>
      </c>
      <c r="N4" s="87"/>
      <c r="O4" s="87"/>
      <c r="P4" s="87"/>
      <c r="Q4" s="14" t="s">
        <v>10</v>
      </c>
      <c r="R4" s="14" t="s">
        <v>120</v>
      </c>
      <c r="S4" s="14" t="s">
        <v>392</v>
      </c>
    </row>
    <row r="5" spans="1:19" x14ac:dyDescent="0.25">
      <c r="A5" s="14" t="s">
        <v>144</v>
      </c>
      <c r="B5" s="14"/>
      <c r="C5" s="14"/>
      <c r="D5" s="14" t="str">
        <f>IF(ISTEXT(F6),"(NB! Velg tiltakskategori under)","")</f>
        <v>(NB! Velg tiltakskategori under)</v>
      </c>
      <c r="E5" s="4" t="s">
        <v>193</v>
      </c>
      <c r="F5" s="4" t="s">
        <v>193</v>
      </c>
      <c r="G5" s="87" t="s">
        <v>194</v>
      </c>
      <c r="H5" s="87"/>
      <c r="I5" s="87"/>
      <c r="J5" s="87"/>
      <c r="K5" s="14" t="s">
        <v>195</v>
      </c>
      <c r="L5" s="4" t="s">
        <v>193</v>
      </c>
      <c r="M5" s="30" t="s">
        <v>196</v>
      </c>
      <c r="N5" s="4" t="s">
        <v>197</v>
      </c>
      <c r="O5" s="4" t="s">
        <v>198</v>
      </c>
      <c r="P5" s="4" t="s">
        <v>199</v>
      </c>
    </row>
    <row r="6" spans="1:19" s="61" customFormat="1" ht="15" customHeight="1" x14ac:dyDescent="0.25">
      <c r="A6" s="81" t="s">
        <v>34</v>
      </c>
      <c r="B6" s="57" t="s">
        <v>368</v>
      </c>
      <c r="C6" s="57" t="s">
        <v>290</v>
      </c>
      <c r="D6" s="57" t="s">
        <v>207</v>
      </c>
      <c r="E6" s="57">
        <v>1</v>
      </c>
      <c r="F6" s="57" t="s">
        <v>369</v>
      </c>
      <c r="G6" s="82"/>
      <c r="H6" s="82"/>
      <c r="I6" s="82"/>
      <c r="J6" s="82" t="s">
        <v>377</v>
      </c>
      <c r="K6" s="57" t="s">
        <v>390</v>
      </c>
      <c r="L6" s="57" t="s">
        <v>288</v>
      </c>
      <c r="M6" s="57" t="s">
        <v>289</v>
      </c>
      <c r="N6" s="57" t="s">
        <v>289</v>
      </c>
      <c r="O6" s="57">
        <v>0</v>
      </c>
      <c r="P6" s="57" t="s">
        <v>289</v>
      </c>
      <c r="Q6" s="57" t="s">
        <v>378</v>
      </c>
      <c r="R6" s="57" t="s">
        <v>393</v>
      </c>
      <c r="S6" s="57" t="s">
        <v>394</v>
      </c>
    </row>
    <row r="7" spans="1:19" s="61" customFormat="1" x14ac:dyDescent="0.25">
      <c r="A7" s="81" t="s">
        <v>36</v>
      </c>
      <c r="B7" s="57" t="s">
        <v>318</v>
      </c>
      <c r="C7" s="57" t="s">
        <v>291</v>
      </c>
      <c r="D7" s="57" t="s">
        <v>265</v>
      </c>
      <c r="E7" s="57">
        <v>1</v>
      </c>
      <c r="F7" s="57" t="s">
        <v>396</v>
      </c>
      <c r="G7" s="82" t="s">
        <v>379</v>
      </c>
      <c r="H7" s="82"/>
      <c r="I7" s="82" t="s">
        <v>319</v>
      </c>
      <c r="J7" s="82"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57" t="s">
        <v>391</v>
      </c>
      <c r="L7" s="57" t="s">
        <v>288</v>
      </c>
      <c r="M7" s="57" t="s">
        <v>289</v>
      </c>
      <c r="N7" s="57" t="s">
        <v>289</v>
      </c>
      <c r="O7" s="57">
        <v>0</v>
      </c>
      <c r="P7" s="57" t="s">
        <v>289</v>
      </c>
      <c r="Q7" s="57" t="s">
        <v>380</v>
      </c>
      <c r="R7" s="57" t="s">
        <v>393</v>
      </c>
      <c r="S7" s="57" t="s">
        <v>394</v>
      </c>
    </row>
    <row r="8" spans="1:19" s="11" customFormat="1" x14ac:dyDescent="0.25">
      <c r="A8" s="14"/>
      <c r="B8" s="12"/>
      <c r="C8" s="12"/>
      <c r="D8" s="12"/>
      <c r="E8" s="12"/>
      <c r="F8" s="12"/>
      <c r="G8" s="12"/>
      <c r="H8" s="12"/>
      <c r="I8" s="12"/>
      <c r="J8" s="12"/>
      <c r="K8" s="12"/>
      <c r="L8" s="12"/>
      <c r="M8" s="12"/>
      <c r="N8" s="12"/>
      <c r="O8" s="12"/>
      <c r="P8" s="12"/>
      <c r="Q8" s="12"/>
      <c r="R8" s="12"/>
    </row>
    <row r="9" spans="1:19" x14ac:dyDescent="0.25">
      <c r="A9" s="14" t="s">
        <v>143</v>
      </c>
      <c r="B9" s="12"/>
      <c r="C9" s="12"/>
      <c r="D9" s="12"/>
      <c r="E9" s="12"/>
      <c r="F9" s="12"/>
      <c r="G9" s="12"/>
      <c r="H9" s="12"/>
      <c r="I9" s="12"/>
      <c r="L9" s="11"/>
      <c r="M9" s="11"/>
      <c r="N9" s="11"/>
      <c r="O9" s="11"/>
    </row>
    <row r="10" spans="1:19" x14ac:dyDescent="0.25">
      <c r="A10" s="14" t="s">
        <v>145</v>
      </c>
      <c r="B10" s="22"/>
      <c r="C10" s="22"/>
      <c r="D10" s="22"/>
      <c r="E10" s="22"/>
      <c r="F10" s="22"/>
      <c r="G10" s="13"/>
      <c r="H10" s="13"/>
      <c r="I10" s="13"/>
      <c r="J10" s="13"/>
      <c r="K10" s="13"/>
      <c r="L10" s="23"/>
      <c r="M10" s="23"/>
      <c r="N10" s="23"/>
      <c r="O10" s="23"/>
      <c r="P10" s="23"/>
      <c r="Q10" s="23"/>
      <c r="R10" s="13"/>
    </row>
    <row r="11" spans="1:19" x14ac:dyDescent="0.25">
      <c r="A11" s="14" t="s">
        <v>146</v>
      </c>
      <c r="B11" s="22"/>
      <c r="C11" s="22"/>
      <c r="D11" s="22"/>
      <c r="E11" s="22"/>
      <c r="F11" s="22"/>
      <c r="G11" s="13"/>
      <c r="H11" s="13"/>
      <c r="I11" s="13"/>
      <c r="J11" s="13"/>
      <c r="K11" s="13"/>
      <c r="L11" s="23"/>
      <c r="M11" s="23"/>
      <c r="N11" s="23"/>
      <c r="O11" s="23"/>
      <c r="P11" s="23"/>
      <c r="Q11" s="23"/>
      <c r="R11" s="13"/>
    </row>
    <row r="12" spans="1:19" x14ac:dyDescent="0.25">
      <c r="A12" s="14" t="s">
        <v>147</v>
      </c>
      <c r="B12" s="22"/>
      <c r="C12" s="22"/>
      <c r="D12" s="22"/>
      <c r="E12" s="22"/>
      <c r="F12" s="22"/>
      <c r="G12" s="13"/>
      <c r="H12" s="13"/>
      <c r="I12" s="13"/>
      <c r="J12" s="13"/>
      <c r="K12" s="13"/>
      <c r="L12" s="23"/>
      <c r="M12" s="23"/>
      <c r="N12" s="23"/>
      <c r="O12" s="23"/>
      <c r="P12" s="23"/>
      <c r="Q12" s="23"/>
      <c r="R12" s="13"/>
    </row>
    <row r="13" spans="1:19" x14ac:dyDescent="0.25">
      <c r="A13" s="14"/>
      <c r="B13" s="12"/>
      <c r="C13" s="12"/>
      <c r="D13" s="12"/>
      <c r="E13" s="12"/>
      <c r="F13" s="12"/>
      <c r="G13" s="12"/>
      <c r="H13" s="12"/>
      <c r="I13" s="12"/>
      <c r="J13" s="12"/>
    </row>
    <row r="14" spans="1:19" x14ac:dyDescent="0.25">
      <c r="A14" s="14"/>
      <c r="B14" s="12"/>
      <c r="C14" s="12"/>
      <c r="D14" s="12"/>
      <c r="E14" s="12"/>
      <c r="F14" s="5" t="s">
        <v>271</v>
      </c>
      <c r="G14" s="12"/>
      <c r="H14" s="12"/>
      <c r="I14" s="12"/>
      <c r="J14" s="12"/>
    </row>
    <row r="15" spans="1:19" x14ac:dyDescent="0.25">
      <c r="A15" s="4" t="s">
        <v>129</v>
      </c>
      <c r="B15" s="2" t="s">
        <v>26</v>
      </c>
      <c r="C15" s="4"/>
      <c r="D15" s="4"/>
      <c r="E15" s="4"/>
      <c r="F15" s="4" t="s">
        <v>31</v>
      </c>
      <c r="G15" s="4"/>
      <c r="H15" s="12"/>
      <c r="I15" s="12"/>
      <c r="J15" s="17" t="s">
        <v>149</v>
      </c>
    </row>
    <row r="16" spans="1:19" ht="15" customHeight="1" x14ac:dyDescent="0.25">
      <c r="A16" s="2"/>
      <c r="B16" s="2" t="s">
        <v>28</v>
      </c>
      <c r="C16" s="2" t="s">
        <v>29</v>
      </c>
      <c r="D16" s="2"/>
      <c r="E16" s="2" t="s">
        <v>30</v>
      </c>
      <c r="F16" s="2" t="s">
        <v>28</v>
      </c>
      <c r="G16" s="2" t="s">
        <v>29</v>
      </c>
      <c r="H16" s="2" t="s">
        <v>30</v>
      </c>
      <c r="I16" s="2"/>
    </row>
    <row r="17" spans="1:10" ht="15" customHeight="1" x14ac:dyDescent="0.25">
      <c r="A17" s="14" t="s">
        <v>144</v>
      </c>
      <c r="B17" s="2"/>
      <c r="C17" s="2"/>
      <c r="D17" s="2"/>
      <c r="E17" s="2"/>
      <c r="F17" s="2"/>
      <c r="G17" s="2"/>
      <c r="H17" s="2"/>
      <c r="I17" s="2"/>
      <c r="J17" s="2"/>
    </row>
    <row r="18" spans="1:10" ht="15" customHeight="1" x14ac:dyDescent="0.25">
      <c r="A18" s="14" t="s">
        <v>34</v>
      </c>
      <c r="B18" s="55" t="s">
        <v>292</v>
      </c>
      <c r="C18" s="23"/>
      <c r="D18" s="23"/>
      <c r="E18" s="23"/>
      <c r="F18" s="23"/>
      <c r="G18" s="23"/>
      <c r="H18" s="23"/>
      <c r="I18" s="23"/>
      <c r="J18" s="53" t="s">
        <v>381</v>
      </c>
    </row>
    <row r="19" spans="1:10" ht="15" customHeight="1" x14ac:dyDescent="0.25">
      <c r="A19" s="14" t="s">
        <v>36</v>
      </c>
      <c r="B19" s="55" t="s">
        <v>293</v>
      </c>
      <c r="C19" s="23"/>
      <c r="D19" s="23"/>
      <c r="E19" s="23"/>
      <c r="F19" s="23"/>
      <c r="G19" s="23"/>
      <c r="H19" s="23"/>
      <c r="I19" s="23"/>
      <c r="J19" s="53" t="s">
        <v>382</v>
      </c>
    </row>
    <row r="20" spans="1:10" ht="15" customHeight="1" x14ac:dyDescent="0.25">
      <c r="A20" s="14" t="s">
        <v>119</v>
      </c>
      <c r="B20" s="22"/>
      <c r="C20" s="22"/>
      <c r="D20" s="22"/>
      <c r="E20" s="22"/>
      <c r="F20" s="22"/>
      <c r="G20" s="22"/>
      <c r="H20" s="22"/>
      <c r="I20" s="22"/>
      <c r="J20" s="22"/>
    </row>
    <row r="21" spans="1:10" ht="15" customHeight="1" x14ac:dyDescent="0.25">
      <c r="A21" s="2"/>
      <c r="B21" s="18"/>
      <c r="C21" s="1"/>
      <c r="D21" s="1"/>
      <c r="E21" s="1"/>
      <c r="F21" s="1"/>
      <c r="G21" s="1"/>
      <c r="H21" s="1"/>
      <c r="I21" s="1"/>
      <c r="J21" s="1"/>
    </row>
    <row r="22" spans="1:10" ht="15" customHeight="1" x14ac:dyDescent="0.25">
      <c r="A22" s="2"/>
      <c r="B22" s="18"/>
      <c r="C22" s="1"/>
      <c r="D22" s="1"/>
      <c r="E22" s="1"/>
      <c r="F22" s="1"/>
      <c r="G22" s="1"/>
      <c r="H22" s="1"/>
      <c r="I22" s="1"/>
      <c r="J22" s="1"/>
    </row>
    <row r="23" spans="1:10" x14ac:dyDescent="0.25">
      <c r="A23" s="1"/>
      <c r="B23" s="1"/>
      <c r="C23" s="1"/>
      <c r="D23" s="1"/>
      <c r="E23" s="1"/>
      <c r="F23" s="1"/>
      <c r="G23" s="1"/>
      <c r="H23" s="1"/>
      <c r="I23" s="1"/>
      <c r="J23" s="1"/>
    </row>
    <row r="25" spans="1:10" x14ac:dyDescent="0.25">
      <c r="F25" s="5" t="s">
        <v>270</v>
      </c>
    </row>
    <row r="26" spans="1:10" x14ac:dyDescent="0.25">
      <c r="A26" s="15"/>
      <c r="B26" s="15" t="s">
        <v>24</v>
      </c>
      <c r="C26" s="15"/>
      <c r="D26" s="15"/>
      <c r="E26" s="15"/>
      <c r="F26" s="20" t="s">
        <v>31</v>
      </c>
      <c r="G26" s="15" t="s">
        <v>25</v>
      </c>
      <c r="H26" s="17" t="s">
        <v>176</v>
      </c>
      <c r="I26" s="17" t="s">
        <v>122</v>
      </c>
      <c r="J26" s="12"/>
    </row>
    <row r="27" spans="1:10" ht="15.75" customHeight="1" x14ac:dyDescent="0.25">
      <c r="A27" s="2" t="s">
        <v>32</v>
      </c>
      <c r="B27" s="55" t="s">
        <v>294</v>
      </c>
      <c r="C27" s="22"/>
      <c r="D27" s="22"/>
      <c r="E27" s="22"/>
      <c r="F27" s="22"/>
      <c r="G27" s="22"/>
      <c r="H27" s="21"/>
      <c r="I27" s="56" t="s">
        <v>295</v>
      </c>
    </row>
    <row r="28" spans="1:10" x14ac:dyDescent="0.25">
      <c r="A28" s="2" t="s">
        <v>33</v>
      </c>
      <c r="B28" s="22"/>
      <c r="C28" s="22"/>
      <c r="D28" s="22"/>
      <c r="E28" s="22"/>
      <c r="F28" s="22"/>
      <c r="G28" s="22"/>
      <c r="H28" s="21"/>
      <c r="I28" s="21"/>
    </row>
    <row r="29" spans="1:10" x14ac:dyDescent="0.25">
      <c r="A29" s="2" t="s">
        <v>35</v>
      </c>
      <c r="B29" s="22"/>
      <c r="C29" s="22"/>
      <c r="D29" s="22"/>
      <c r="E29" s="22"/>
      <c r="F29" s="22"/>
      <c r="G29" s="22"/>
      <c r="H29" s="21"/>
      <c r="I29" s="21"/>
    </row>
    <row r="30" spans="1:10" x14ac:dyDescent="0.25">
      <c r="A30" s="2" t="s">
        <v>37</v>
      </c>
      <c r="B30" s="22"/>
      <c r="C30" s="22"/>
      <c r="D30" s="22"/>
      <c r="E30" s="22"/>
      <c r="F30" s="22"/>
      <c r="G30" s="22"/>
      <c r="H30" s="21"/>
      <c r="I30" s="21"/>
    </row>
    <row r="32" spans="1:10" x14ac:dyDescent="0.25">
      <c r="A32" s="2"/>
      <c r="B32" s="1"/>
      <c r="C32" s="1"/>
      <c r="D32" s="1"/>
      <c r="E32" s="1"/>
      <c r="G32" s="1"/>
    </row>
    <row r="33" spans="1:7" x14ac:dyDescent="0.25">
      <c r="A33" s="2"/>
      <c r="B33" s="1"/>
      <c r="C33" s="1"/>
      <c r="D33" s="1"/>
      <c r="E33" s="1"/>
      <c r="F33" s="5"/>
      <c r="G33" s="1"/>
    </row>
    <row r="34" spans="1:7" x14ac:dyDescent="0.25">
      <c r="A34" s="2"/>
      <c r="B34" s="1"/>
      <c r="C34" s="1"/>
      <c r="D34" s="1"/>
      <c r="E34" s="1"/>
      <c r="F34" s="5"/>
      <c r="G34" s="1"/>
    </row>
    <row r="35" spans="1:7" x14ac:dyDescent="0.25">
      <c r="A35" s="2"/>
      <c r="B35" s="1"/>
      <c r="C35" s="1"/>
      <c r="D35" s="1"/>
      <c r="E35" s="5" t="s">
        <v>182</v>
      </c>
      <c r="F35" s="1"/>
    </row>
    <row r="36" spans="1:7" x14ac:dyDescent="0.25">
      <c r="A36" s="14" t="s">
        <v>177</v>
      </c>
      <c r="E36" s="5" t="s">
        <v>183</v>
      </c>
    </row>
    <row r="37" spans="1:7" x14ac:dyDescent="0.25">
      <c r="A37" s="14" t="s">
        <v>184</v>
      </c>
      <c r="B37" s="4" t="s">
        <v>178</v>
      </c>
      <c r="C37" s="4" t="s">
        <v>185</v>
      </c>
      <c r="D37" s="4" t="s">
        <v>186</v>
      </c>
      <c r="E37" s="4" t="s">
        <v>179</v>
      </c>
      <c r="F37" s="4" t="s">
        <v>10</v>
      </c>
    </row>
    <row r="38" spans="1:7" s="61" customFormat="1" ht="15" customHeight="1" x14ac:dyDescent="0.25">
      <c r="A38" s="38" t="s">
        <v>180</v>
      </c>
      <c r="B38" s="84" t="s">
        <v>383</v>
      </c>
      <c r="C38" s="84" t="s">
        <v>296</v>
      </c>
      <c r="D38" s="85" t="s">
        <v>384</v>
      </c>
      <c r="E38" s="84" t="s">
        <v>385</v>
      </c>
      <c r="F38" s="85" t="s">
        <v>386</v>
      </c>
    </row>
    <row r="39" spans="1:7" ht="15" customHeight="1" x14ac:dyDescent="0.25">
      <c r="A39" s="4" t="s">
        <v>181</v>
      </c>
      <c r="B39" s="51" t="s">
        <v>297</v>
      </c>
      <c r="C39" s="51" t="s">
        <v>298</v>
      </c>
      <c r="D39" s="52" t="s">
        <v>320</v>
      </c>
      <c r="E39" s="52" t="s">
        <v>387</v>
      </c>
      <c r="F39" s="53" t="s">
        <v>299</v>
      </c>
    </row>
    <row r="46" spans="1:7" x14ac:dyDescent="0.25">
      <c r="A46" s="4" t="s">
        <v>148</v>
      </c>
    </row>
    <row r="47" spans="1:7" x14ac:dyDescent="0.25">
      <c r="A47" s="4" t="s">
        <v>150</v>
      </c>
      <c r="B47" s="52" t="s">
        <v>300</v>
      </c>
    </row>
    <row r="48" spans="1:7" s="61" customFormat="1" x14ac:dyDescent="0.25">
      <c r="A48" s="38" t="s">
        <v>151</v>
      </c>
      <c r="B48" s="83" t="s">
        <v>321</v>
      </c>
    </row>
    <row r="81" spans="1:8" ht="15.75" thickBot="1" x14ac:dyDescent="0.3"/>
    <row r="82" spans="1:8" x14ac:dyDescent="0.25">
      <c r="A82" s="31" t="s">
        <v>200</v>
      </c>
      <c r="B82" s="32"/>
      <c r="C82" s="32"/>
      <c r="D82" s="32"/>
      <c r="E82" s="32"/>
      <c r="F82" s="33"/>
    </row>
    <row r="83" spans="1:8" x14ac:dyDescent="0.25">
      <c r="A83" s="34" t="s">
        <v>201</v>
      </c>
      <c r="B83" s="35" t="s">
        <v>202</v>
      </c>
      <c r="C83" s="36" t="s">
        <v>203</v>
      </c>
      <c r="D83" s="36" t="s">
        <v>204</v>
      </c>
      <c r="E83" s="36" t="s">
        <v>205</v>
      </c>
      <c r="F83" s="37" t="s">
        <v>206</v>
      </c>
      <c r="G83" s="38"/>
      <c r="H83" s="38"/>
    </row>
    <row r="84" spans="1:8" x14ac:dyDescent="0.25">
      <c r="A84" s="39" t="s">
        <v>207</v>
      </c>
      <c r="B84" s="40" t="s">
        <v>208</v>
      </c>
      <c r="C84" s="40" t="s">
        <v>209</v>
      </c>
      <c r="D84" s="40" t="s">
        <v>210</v>
      </c>
      <c r="E84" s="40" t="s">
        <v>211</v>
      </c>
      <c r="F84" s="41" t="s">
        <v>212</v>
      </c>
    </row>
    <row r="85" spans="1:8" x14ac:dyDescent="0.25">
      <c r="A85" s="39" t="s">
        <v>213</v>
      </c>
      <c r="B85" s="42" t="s">
        <v>214</v>
      </c>
      <c r="C85" s="40" t="s">
        <v>215</v>
      </c>
      <c r="D85" s="40" t="s">
        <v>216</v>
      </c>
      <c r="E85" s="40" t="s">
        <v>217</v>
      </c>
      <c r="F85" s="41" t="s">
        <v>218</v>
      </c>
    </row>
    <row r="86" spans="1:8" x14ac:dyDescent="0.25">
      <c r="A86" s="39" t="s">
        <v>219</v>
      </c>
      <c r="B86" s="40" t="s">
        <v>220</v>
      </c>
      <c r="C86" s="40" t="s">
        <v>209</v>
      </c>
      <c r="D86" s="40" t="s">
        <v>221</v>
      </c>
      <c r="E86" s="40" t="s">
        <v>222</v>
      </c>
      <c r="F86" s="41" t="s">
        <v>223</v>
      </c>
    </row>
    <row r="87" spans="1:8" x14ac:dyDescent="0.25">
      <c r="A87" s="39" t="s">
        <v>224</v>
      </c>
      <c r="B87" s="40" t="s">
        <v>225</v>
      </c>
      <c r="C87" s="40" t="s">
        <v>209</v>
      </c>
      <c r="D87" s="40" t="s">
        <v>226</v>
      </c>
      <c r="E87" s="40" t="s">
        <v>227</v>
      </c>
      <c r="F87" s="41" t="s">
        <v>223</v>
      </c>
    </row>
    <row r="88" spans="1:8" x14ac:dyDescent="0.25">
      <c r="A88" s="39" t="s">
        <v>228</v>
      </c>
      <c r="B88" s="40" t="s">
        <v>229</v>
      </c>
      <c r="C88" s="40" t="s">
        <v>209</v>
      </c>
      <c r="D88" s="40" t="s">
        <v>230</v>
      </c>
      <c r="E88" s="40" t="s">
        <v>231</v>
      </c>
      <c r="F88" s="41" t="s">
        <v>223</v>
      </c>
    </row>
    <row r="89" spans="1:8" x14ac:dyDescent="0.25">
      <c r="A89" s="39" t="s">
        <v>232</v>
      </c>
      <c r="B89" s="40" t="s">
        <v>233</v>
      </c>
      <c r="C89" s="40" t="s">
        <v>209</v>
      </c>
      <c r="D89" s="40" t="s">
        <v>234</v>
      </c>
      <c r="E89" s="40" t="s">
        <v>235</v>
      </c>
      <c r="F89" s="41" t="s">
        <v>223</v>
      </c>
    </row>
    <row r="90" spans="1:8" x14ac:dyDescent="0.25">
      <c r="A90" s="39" t="s">
        <v>236</v>
      </c>
      <c r="B90" s="40" t="s">
        <v>237</v>
      </c>
      <c r="C90" s="40" t="s">
        <v>209</v>
      </c>
      <c r="D90" s="40" t="s">
        <v>238</v>
      </c>
      <c r="E90" s="40" t="s">
        <v>239</v>
      </c>
      <c r="F90" s="41" t="s">
        <v>218</v>
      </c>
    </row>
    <row r="91" spans="1:8" x14ac:dyDescent="0.25">
      <c r="A91" s="39" t="s">
        <v>240</v>
      </c>
      <c r="B91" s="40" t="s">
        <v>241</v>
      </c>
      <c r="C91" s="40" t="s">
        <v>242</v>
      </c>
      <c r="D91" s="40" t="s">
        <v>239</v>
      </c>
      <c r="E91" s="40" t="s">
        <v>238</v>
      </c>
      <c r="F91" s="41" t="s">
        <v>243</v>
      </c>
    </row>
    <row r="92" spans="1:8" x14ac:dyDescent="0.25">
      <c r="A92" s="39" t="s">
        <v>244</v>
      </c>
      <c r="B92" s="40" t="s">
        <v>245</v>
      </c>
      <c r="C92" s="40" t="s">
        <v>246</v>
      </c>
      <c r="D92" s="40" t="s">
        <v>239</v>
      </c>
      <c r="E92" s="40" t="s">
        <v>247</v>
      </c>
      <c r="F92" s="41" t="s">
        <v>238</v>
      </c>
    </row>
    <row r="93" spans="1:8" x14ac:dyDescent="0.25">
      <c r="A93" s="39" t="s">
        <v>248</v>
      </c>
      <c r="B93" s="40" t="s">
        <v>249</v>
      </c>
      <c r="C93" s="40" t="s">
        <v>250</v>
      </c>
      <c r="D93" s="40" t="s">
        <v>251</v>
      </c>
      <c r="E93" s="40" t="s">
        <v>218</v>
      </c>
      <c r="F93" s="41" t="s">
        <v>243</v>
      </c>
    </row>
    <row r="94" spans="1:8" x14ac:dyDescent="0.25">
      <c r="A94" s="39" t="s">
        <v>252</v>
      </c>
      <c r="B94" s="40" t="s">
        <v>253</v>
      </c>
      <c r="C94" s="40" t="s">
        <v>254</v>
      </c>
      <c r="D94" s="40" t="s">
        <v>255</v>
      </c>
      <c r="E94" s="40" t="s">
        <v>218</v>
      </c>
      <c r="F94" s="41" t="s">
        <v>243</v>
      </c>
    </row>
    <row r="95" spans="1:8" x14ac:dyDescent="0.25">
      <c r="A95" s="39" t="s">
        <v>256</v>
      </c>
      <c r="B95" s="40" t="s">
        <v>257</v>
      </c>
      <c r="C95" s="40" t="s">
        <v>258</v>
      </c>
      <c r="D95" s="40" t="s">
        <v>259</v>
      </c>
      <c r="E95" s="40" t="s">
        <v>221</v>
      </c>
      <c r="F95" s="41" t="s">
        <v>218</v>
      </c>
    </row>
    <row r="96" spans="1:8" x14ac:dyDescent="0.25">
      <c r="A96" s="39" t="s">
        <v>260</v>
      </c>
      <c r="B96" s="40" t="s">
        <v>261</v>
      </c>
      <c r="C96" s="40" t="s">
        <v>262</v>
      </c>
      <c r="D96" s="40" t="s">
        <v>263</v>
      </c>
      <c r="E96" s="40" t="s">
        <v>264</v>
      </c>
      <c r="F96" s="41" t="s">
        <v>243</v>
      </c>
    </row>
    <row r="97" spans="1:7" x14ac:dyDescent="0.25">
      <c r="A97" s="39" t="s">
        <v>265</v>
      </c>
      <c r="B97" s="40" t="s">
        <v>266</v>
      </c>
      <c r="C97" s="40" t="s">
        <v>267</v>
      </c>
      <c r="D97" s="40" t="s">
        <v>243</v>
      </c>
      <c r="E97" s="40" t="s">
        <v>243</v>
      </c>
      <c r="F97" s="41" t="s">
        <v>243</v>
      </c>
      <c r="G97" t="s">
        <v>243</v>
      </c>
    </row>
    <row r="98" spans="1:7" x14ac:dyDescent="0.25">
      <c r="A98" s="39"/>
      <c r="B98" s="40"/>
      <c r="C98" s="40"/>
      <c r="D98" s="40"/>
      <c r="E98" s="40"/>
      <c r="F98" s="41"/>
    </row>
    <row r="99" spans="1:7" x14ac:dyDescent="0.25">
      <c r="A99" s="34" t="s">
        <v>268</v>
      </c>
      <c r="B99" s="40"/>
      <c r="C99" s="40"/>
      <c r="D99" s="40"/>
      <c r="E99" s="40"/>
      <c r="F99" s="41"/>
    </row>
    <row r="100" spans="1:7" x14ac:dyDescent="0.25">
      <c r="A100" s="39" t="s">
        <v>269</v>
      </c>
      <c r="B100" s="40"/>
      <c r="C100" s="40"/>
      <c r="D100" s="40"/>
      <c r="E100" s="40"/>
      <c r="F100" s="41"/>
    </row>
    <row r="101" spans="1:7" x14ac:dyDescent="0.25">
      <c r="A101" s="39" t="s">
        <v>272</v>
      </c>
      <c r="B101" s="40"/>
      <c r="C101" s="40"/>
      <c r="D101" s="40"/>
      <c r="E101" s="40"/>
      <c r="F101" s="41"/>
    </row>
    <row r="102" spans="1:7" x14ac:dyDescent="0.25">
      <c r="A102" s="39" t="s">
        <v>273</v>
      </c>
      <c r="B102" s="40"/>
      <c r="C102" s="40"/>
      <c r="D102" s="40"/>
      <c r="E102" s="40"/>
      <c r="F102" s="41" t="s">
        <v>243</v>
      </c>
    </row>
    <row r="103" spans="1:7" ht="15.75" thickBot="1" x14ac:dyDescent="0.3">
      <c r="A103" s="43" t="s">
        <v>274</v>
      </c>
      <c r="B103" s="44"/>
      <c r="C103" s="44"/>
      <c r="D103" s="44"/>
      <c r="E103" s="44"/>
      <c r="F103" s="45"/>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8AA32-93E9-49AC-BC1A-81D2D011181C}">
  <dimension ref="A1:BD10"/>
  <sheetViews>
    <sheetView topLeftCell="F1" workbookViewId="0">
      <selection activeCell="G11" sqref="G11"/>
    </sheetView>
  </sheetViews>
  <sheetFormatPr defaultRowHeight="15" x14ac:dyDescent="0.25"/>
  <cols>
    <col min="1" max="1" width="20.7109375" style="58" customWidth="1"/>
    <col min="2" max="2" width="28.7109375" style="58" customWidth="1"/>
    <col min="3" max="3" width="38.7109375" style="58" customWidth="1"/>
    <col min="4" max="4" width="18.7109375" style="58" customWidth="1"/>
    <col min="5" max="5" width="25.7109375" style="58" customWidth="1"/>
    <col min="6" max="6" width="22.7109375" style="58" customWidth="1"/>
    <col min="7" max="7" width="15.7109375" style="58" customWidth="1"/>
    <col min="8" max="8" width="4.7109375" style="58" customWidth="1"/>
    <col min="9" max="9" width="39.7109375" style="58" customWidth="1"/>
    <col min="10" max="10" width="20.7109375" style="58" customWidth="1"/>
    <col min="11" max="11" width="95.7109375" style="58" customWidth="1"/>
    <col min="12" max="12" width="7.7109375" style="58" customWidth="1"/>
    <col min="13" max="13" width="11.7109375" style="58" customWidth="1"/>
    <col min="14" max="14" width="15.7109375" style="58" customWidth="1"/>
    <col min="15" max="15" width="20.7109375" style="58" customWidth="1"/>
    <col min="16" max="17" width="18.7109375" style="58" customWidth="1"/>
    <col min="18" max="18" width="4.7109375" style="58" customWidth="1"/>
    <col min="19" max="19" width="11.7109375" style="58" customWidth="1"/>
    <col min="20" max="23" width="20.7109375" style="58" customWidth="1"/>
    <col min="24" max="24" width="24.7109375" style="58" customWidth="1"/>
    <col min="25" max="25" width="8.7109375" style="58" customWidth="1"/>
    <col min="26" max="26" width="254.7109375" style="58" customWidth="1"/>
    <col min="27" max="31" width="3.7109375" style="58" customWidth="1"/>
    <col min="32" max="33" width="20.7109375" style="58" customWidth="1"/>
    <col min="34" max="34" width="27.7109375" style="58" customWidth="1"/>
    <col min="35" max="35" width="254.7109375" style="58" customWidth="1"/>
    <col min="36" max="36" width="35.7109375" style="58" customWidth="1"/>
    <col min="37" max="39" width="254.7109375" style="58" customWidth="1"/>
    <col min="40" max="40" width="13.7109375" style="58" customWidth="1"/>
    <col min="41" max="41" width="11.7109375" style="58" customWidth="1"/>
    <col min="42" max="49" width="254.7109375" style="58" customWidth="1"/>
    <col min="50" max="51" width="20.7109375" style="58" customWidth="1"/>
    <col min="52" max="52" width="15.7109375" style="58" customWidth="1"/>
    <col min="53" max="53" width="254.7109375" style="58" customWidth="1"/>
    <col min="54" max="54" width="20.7109375" style="58" customWidth="1"/>
    <col min="55" max="56" width="9.7109375" style="58" customWidth="1"/>
    <col min="57" max="16384" width="9.140625" style="58"/>
  </cols>
  <sheetData>
    <row r="1" spans="1:56" x14ac:dyDescent="0.25">
      <c r="A1" s="58" t="s">
        <v>538</v>
      </c>
      <c r="B1" s="58" t="s">
        <v>537</v>
      </c>
      <c r="C1" s="58" t="s">
        <v>536</v>
      </c>
      <c r="D1" s="58" t="s">
        <v>535</v>
      </c>
      <c r="E1" s="58" t="s">
        <v>534</v>
      </c>
      <c r="F1" s="58" t="s">
        <v>533</v>
      </c>
      <c r="G1" s="58" t="s">
        <v>532</v>
      </c>
      <c r="H1" s="58" t="s">
        <v>531</v>
      </c>
      <c r="I1" s="58" t="s">
        <v>530</v>
      </c>
      <c r="J1" s="58" t="s">
        <v>529</v>
      </c>
      <c r="K1" s="58" t="s">
        <v>528</v>
      </c>
      <c r="L1" s="58" t="s">
        <v>527</v>
      </c>
      <c r="M1" s="58" t="s">
        <v>526</v>
      </c>
      <c r="N1" s="58" t="s">
        <v>525</v>
      </c>
      <c r="O1" s="58" t="s">
        <v>524</v>
      </c>
      <c r="P1" s="58" t="s">
        <v>523</v>
      </c>
      <c r="Q1" s="58" t="s">
        <v>522</v>
      </c>
      <c r="R1" s="58" t="s">
        <v>521</v>
      </c>
      <c r="S1" s="58" t="s">
        <v>520</v>
      </c>
      <c r="T1" s="58" t="s">
        <v>519</v>
      </c>
      <c r="U1" s="58" t="s">
        <v>518</v>
      </c>
      <c r="V1" s="58" t="s">
        <v>517</v>
      </c>
      <c r="W1" s="58" t="s">
        <v>516</v>
      </c>
      <c r="X1" s="58" t="s">
        <v>515</v>
      </c>
      <c r="Y1" s="58" t="s">
        <v>514</v>
      </c>
      <c r="Z1" s="58" t="s">
        <v>513</v>
      </c>
      <c r="AA1" s="58" t="s">
        <v>512</v>
      </c>
      <c r="AB1" s="58" t="s">
        <v>511</v>
      </c>
      <c r="AC1" s="58" t="s">
        <v>510</v>
      </c>
      <c r="AD1" s="58" t="s">
        <v>509</v>
      </c>
      <c r="AE1" s="58" t="s">
        <v>508</v>
      </c>
      <c r="AF1" s="58" t="s">
        <v>507</v>
      </c>
      <c r="AG1" s="58" t="s">
        <v>506</v>
      </c>
      <c r="AH1" s="58" t="s">
        <v>505</v>
      </c>
      <c r="AI1" s="58" t="s">
        <v>504</v>
      </c>
      <c r="AJ1" s="58" t="s">
        <v>503</v>
      </c>
      <c r="AK1" s="58" t="s">
        <v>160</v>
      </c>
      <c r="AL1" s="58" t="s">
        <v>502</v>
      </c>
      <c r="AM1" s="58" t="s">
        <v>501</v>
      </c>
      <c r="AN1" s="58" t="s">
        <v>500</v>
      </c>
      <c r="AO1" s="58" t="s">
        <v>499</v>
      </c>
      <c r="AP1" s="58" t="s">
        <v>498</v>
      </c>
      <c r="AQ1" s="58" t="s">
        <v>497</v>
      </c>
      <c r="AR1" s="58" t="s">
        <v>496</v>
      </c>
      <c r="AS1" s="58" t="s">
        <v>495</v>
      </c>
      <c r="AT1" s="58" t="s">
        <v>494</v>
      </c>
      <c r="AU1" s="58" t="s">
        <v>493</v>
      </c>
      <c r="AV1" s="58" t="s">
        <v>492</v>
      </c>
      <c r="AW1" s="58" t="s">
        <v>491</v>
      </c>
      <c r="AX1" s="58" t="s">
        <v>490</v>
      </c>
      <c r="AY1" s="58" t="s">
        <v>489</v>
      </c>
      <c r="AZ1" s="58" t="s">
        <v>488</v>
      </c>
      <c r="BA1" s="58" t="s">
        <v>487</v>
      </c>
      <c r="BB1" s="58" t="s">
        <v>486</v>
      </c>
      <c r="BC1" s="58" t="s">
        <v>485</v>
      </c>
      <c r="BD1" s="58" t="s">
        <v>484</v>
      </c>
    </row>
    <row r="2" spans="1:56" x14ac:dyDescent="0.25">
      <c r="A2" s="58">
        <v>1</v>
      </c>
      <c r="B2" s="58" t="s">
        <v>445</v>
      </c>
      <c r="C2" s="58" t="s">
        <v>466</v>
      </c>
      <c r="D2" s="58" t="s">
        <v>419</v>
      </c>
      <c r="E2" s="58" t="s">
        <v>395</v>
      </c>
      <c r="F2" s="58" t="s">
        <v>322</v>
      </c>
      <c r="G2" s="58" t="s">
        <v>418</v>
      </c>
      <c r="H2" s="58" t="s">
        <v>417</v>
      </c>
      <c r="I2" s="58" t="s">
        <v>480</v>
      </c>
      <c r="J2" s="60">
        <v>32732</v>
      </c>
      <c r="K2" s="58" t="s">
        <v>479</v>
      </c>
      <c r="L2" s="58" t="s">
        <v>441</v>
      </c>
      <c r="M2" s="58" t="s">
        <v>413</v>
      </c>
      <c r="N2" s="58" t="s">
        <v>412</v>
      </c>
      <c r="O2" s="58">
        <v>0</v>
      </c>
      <c r="P2" s="58" t="s">
        <v>430</v>
      </c>
      <c r="Q2" s="58" t="s">
        <v>243</v>
      </c>
      <c r="R2" s="58" t="s">
        <v>429</v>
      </c>
      <c r="S2" s="58" t="s">
        <v>483</v>
      </c>
      <c r="T2" s="58">
        <v>61.956119537353516</v>
      </c>
      <c r="U2" s="58">
        <v>9.0079498291015625</v>
      </c>
      <c r="V2" s="58">
        <v>186022</v>
      </c>
      <c r="W2" s="58">
        <v>6883801</v>
      </c>
      <c r="X2" s="58" t="s">
        <v>477</v>
      </c>
      <c r="Y2" s="58" t="s">
        <v>407</v>
      </c>
      <c r="Z2" s="58" t="s">
        <v>243</v>
      </c>
      <c r="AA2" s="58" t="s">
        <v>405</v>
      </c>
      <c r="AB2" s="58" t="s">
        <v>405</v>
      </c>
      <c r="AC2" s="58" t="s">
        <v>405</v>
      </c>
      <c r="AD2" s="58" t="s">
        <v>405</v>
      </c>
      <c r="AE2" s="58" t="s">
        <v>405</v>
      </c>
      <c r="AF2" s="60">
        <v>37319</v>
      </c>
      <c r="AH2" s="58" t="s">
        <v>482</v>
      </c>
      <c r="AI2" s="58" t="s">
        <v>243</v>
      </c>
      <c r="AJ2" s="58" t="s">
        <v>243</v>
      </c>
      <c r="AK2" s="58" t="s">
        <v>243</v>
      </c>
      <c r="AL2" s="58" t="s">
        <v>243</v>
      </c>
      <c r="AM2" s="58" t="s">
        <v>243</v>
      </c>
      <c r="AN2" s="58" t="s">
        <v>481</v>
      </c>
      <c r="AO2" s="58" t="s">
        <v>243</v>
      </c>
      <c r="AP2" s="58" t="s">
        <v>243</v>
      </c>
      <c r="AQ2" s="58" t="s">
        <v>243</v>
      </c>
      <c r="AR2" s="58" t="s">
        <v>243</v>
      </c>
      <c r="AS2" s="58" t="s">
        <v>243</v>
      </c>
      <c r="AT2" s="58" t="s">
        <v>243</v>
      </c>
      <c r="AU2" s="58" t="s">
        <v>243</v>
      </c>
      <c r="AV2" s="58" t="s">
        <v>243</v>
      </c>
      <c r="AW2" s="58" t="s">
        <v>243</v>
      </c>
      <c r="AX2" s="58">
        <v>900</v>
      </c>
      <c r="AY2" s="58">
        <v>850</v>
      </c>
      <c r="AZ2" s="58" t="s">
        <v>243</v>
      </c>
      <c r="BA2" s="58" t="s">
        <v>243</v>
      </c>
      <c r="BB2" s="58">
        <v>1</v>
      </c>
      <c r="BC2" s="58" t="s">
        <v>436</v>
      </c>
      <c r="BD2" s="58" t="s">
        <v>446</v>
      </c>
    </row>
    <row r="3" spans="1:56" x14ac:dyDescent="0.25">
      <c r="A3" s="58">
        <v>2</v>
      </c>
      <c r="B3" s="58" t="s">
        <v>445</v>
      </c>
      <c r="C3" s="58" t="s">
        <v>466</v>
      </c>
      <c r="D3" s="58" t="s">
        <v>419</v>
      </c>
      <c r="E3" s="58" t="s">
        <v>395</v>
      </c>
      <c r="F3" s="58" t="s">
        <v>322</v>
      </c>
      <c r="G3" s="58" t="s">
        <v>418</v>
      </c>
      <c r="H3" s="58" t="s">
        <v>417</v>
      </c>
      <c r="I3" s="58" t="s">
        <v>480</v>
      </c>
      <c r="J3" s="59">
        <v>33827</v>
      </c>
      <c r="K3" s="58" t="s">
        <v>479</v>
      </c>
      <c r="L3" s="58" t="s">
        <v>441</v>
      </c>
      <c r="M3" s="58" t="s">
        <v>413</v>
      </c>
      <c r="N3" s="58" t="s">
        <v>412</v>
      </c>
      <c r="O3" s="58">
        <v>0</v>
      </c>
      <c r="P3" s="58" t="s">
        <v>430</v>
      </c>
      <c r="Q3" s="58" t="s">
        <v>243</v>
      </c>
      <c r="R3" s="58" t="s">
        <v>429</v>
      </c>
      <c r="S3" s="58" t="s">
        <v>478</v>
      </c>
      <c r="T3" s="58">
        <v>61.956119537353516</v>
      </c>
      <c r="U3" s="58">
        <v>9.0079498291015625</v>
      </c>
      <c r="V3" s="58">
        <v>186022</v>
      </c>
      <c r="W3" s="58">
        <v>6883801</v>
      </c>
      <c r="X3" s="58" t="s">
        <v>477</v>
      </c>
      <c r="Y3" s="58" t="s">
        <v>407</v>
      </c>
      <c r="Z3" s="58" t="s">
        <v>243</v>
      </c>
      <c r="AA3" s="58" t="s">
        <v>405</v>
      </c>
      <c r="AB3" s="58" t="s">
        <v>405</v>
      </c>
      <c r="AC3" s="58" t="s">
        <v>405</v>
      </c>
      <c r="AD3" s="58" t="s">
        <v>405</v>
      </c>
      <c r="AE3" s="58" t="s">
        <v>405</v>
      </c>
      <c r="AF3" s="60">
        <v>37319</v>
      </c>
      <c r="AH3" s="58" t="s">
        <v>476</v>
      </c>
      <c r="AI3" s="58" t="s">
        <v>243</v>
      </c>
      <c r="AJ3" s="58" t="s">
        <v>475</v>
      </c>
      <c r="AK3" s="58" t="s">
        <v>243</v>
      </c>
      <c r="AL3" s="58" t="s">
        <v>243</v>
      </c>
      <c r="AM3" s="58" t="s">
        <v>243</v>
      </c>
      <c r="AN3" s="58" t="s">
        <v>474</v>
      </c>
      <c r="AO3" s="58" t="s">
        <v>243</v>
      </c>
      <c r="AP3" s="58" t="s">
        <v>243</v>
      </c>
      <c r="AQ3" s="58" t="s">
        <v>243</v>
      </c>
      <c r="AR3" s="58" t="s">
        <v>243</v>
      </c>
      <c r="AS3" s="58" t="s">
        <v>243</v>
      </c>
      <c r="AT3" s="58" t="s">
        <v>243</v>
      </c>
      <c r="AU3" s="58" t="s">
        <v>243</v>
      </c>
      <c r="AV3" s="58" t="s">
        <v>243</v>
      </c>
      <c r="AW3" s="58" t="s">
        <v>243</v>
      </c>
      <c r="AX3" s="58">
        <v>900</v>
      </c>
      <c r="AY3" s="58">
        <v>850</v>
      </c>
      <c r="AZ3" s="58" t="s">
        <v>243</v>
      </c>
      <c r="BA3" s="58" t="s">
        <v>243</v>
      </c>
      <c r="BB3" s="58">
        <v>1</v>
      </c>
      <c r="BC3" s="58" t="s">
        <v>436</v>
      </c>
      <c r="BD3" s="58" t="s">
        <v>446</v>
      </c>
    </row>
    <row r="4" spans="1:56" x14ac:dyDescent="0.25">
      <c r="A4" s="58">
        <v>3</v>
      </c>
      <c r="B4" s="58" t="s">
        <v>445</v>
      </c>
      <c r="C4" s="58" t="s">
        <v>466</v>
      </c>
      <c r="D4" s="58" t="s">
        <v>419</v>
      </c>
      <c r="E4" s="58" t="s">
        <v>395</v>
      </c>
      <c r="F4" s="58" t="s">
        <v>322</v>
      </c>
      <c r="G4" s="58" t="s">
        <v>418</v>
      </c>
      <c r="H4" s="58" t="s">
        <v>417</v>
      </c>
      <c r="I4" s="58" t="s">
        <v>473</v>
      </c>
      <c r="J4" s="59">
        <v>37127</v>
      </c>
      <c r="K4" s="58" t="s">
        <v>472</v>
      </c>
      <c r="L4" s="58" t="s">
        <v>464</v>
      </c>
      <c r="M4" s="58" t="s">
        <v>413</v>
      </c>
      <c r="N4" s="58" t="s">
        <v>412</v>
      </c>
      <c r="O4" s="58">
        <v>0</v>
      </c>
      <c r="P4" s="58" t="s">
        <v>430</v>
      </c>
      <c r="Q4" s="58" t="s">
        <v>243</v>
      </c>
      <c r="R4" s="58" t="s">
        <v>429</v>
      </c>
      <c r="S4" s="58" t="s">
        <v>471</v>
      </c>
      <c r="T4" s="58">
        <v>61.957668304443359</v>
      </c>
      <c r="U4" s="58">
        <v>9.0004796981811523</v>
      </c>
      <c r="V4" s="58">
        <v>185647</v>
      </c>
      <c r="W4" s="58">
        <v>6884010</v>
      </c>
      <c r="X4" s="58" t="s">
        <v>470</v>
      </c>
      <c r="Y4" s="58" t="s">
        <v>407</v>
      </c>
      <c r="Z4" s="58" t="s">
        <v>243</v>
      </c>
      <c r="AA4" s="58" t="s">
        <v>405</v>
      </c>
      <c r="AB4" s="58" t="s">
        <v>405</v>
      </c>
      <c r="AC4" s="58" t="s">
        <v>405</v>
      </c>
      <c r="AD4" s="58" t="s">
        <v>405</v>
      </c>
      <c r="AE4" s="58" t="s">
        <v>405</v>
      </c>
      <c r="AF4" s="59">
        <v>37973</v>
      </c>
      <c r="AH4" s="58" t="s">
        <v>469</v>
      </c>
      <c r="AI4" s="58" t="s">
        <v>243</v>
      </c>
      <c r="AJ4" s="58" t="s">
        <v>468</v>
      </c>
      <c r="AK4" s="58" t="s">
        <v>243</v>
      </c>
      <c r="AL4" s="58" t="s">
        <v>243</v>
      </c>
      <c r="AM4" s="58" t="s">
        <v>243</v>
      </c>
      <c r="AN4" s="58" t="s">
        <v>467</v>
      </c>
      <c r="AO4" s="58" t="s">
        <v>243</v>
      </c>
      <c r="AP4" s="58" t="s">
        <v>243</v>
      </c>
      <c r="AQ4" s="58" t="s">
        <v>243</v>
      </c>
      <c r="AR4" s="58" t="s">
        <v>243</v>
      </c>
      <c r="AS4" s="58" t="s">
        <v>243</v>
      </c>
      <c r="AT4" s="58" t="s">
        <v>243</v>
      </c>
      <c r="AU4" s="58" t="s">
        <v>243</v>
      </c>
      <c r="AV4" s="58" t="s">
        <v>243</v>
      </c>
      <c r="AW4" s="58" t="s">
        <v>243</v>
      </c>
      <c r="AX4" s="58">
        <v>850</v>
      </c>
      <c r="AY4" s="58">
        <v>840</v>
      </c>
      <c r="AZ4" s="58" t="s">
        <v>243</v>
      </c>
      <c r="BA4" s="58" t="s">
        <v>243</v>
      </c>
      <c r="BB4" s="58">
        <v>1</v>
      </c>
      <c r="BC4" s="58" t="s">
        <v>436</v>
      </c>
      <c r="BD4" s="58" t="s">
        <v>446</v>
      </c>
    </row>
    <row r="5" spans="1:56" x14ac:dyDescent="0.25">
      <c r="A5" s="58">
        <v>4</v>
      </c>
      <c r="B5" s="58" t="s">
        <v>445</v>
      </c>
      <c r="C5" s="58" t="s">
        <v>466</v>
      </c>
      <c r="D5" s="58" t="s">
        <v>419</v>
      </c>
      <c r="E5" s="58" t="s">
        <v>395</v>
      </c>
      <c r="F5" s="58" t="s">
        <v>322</v>
      </c>
      <c r="G5" s="58" t="s">
        <v>418</v>
      </c>
      <c r="H5" s="58" t="s">
        <v>417</v>
      </c>
      <c r="I5" s="58" t="s">
        <v>451</v>
      </c>
      <c r="J5" s="59">
        <v>41828</v>
      </c>
      <c r="K5" s="58" t="s">
        <v>465</v>
      </c>
      <c r="L5" s="58" t="s">
        <v>464</v>
      </c>
      <c r="M5" s="58" t="s">
        <v>432</v>
      </c>
      <c r="N5" s="58" t="s">
        <v>431</v>
      </c>
      <c r="O5" s="58">
        <v>0</v>
      </c>
      <c r="P5" s="58" t="s">
        <v>430</v>
      </c>
      <c r="Q5" s="58" t="s">
        <v>243</v>
      </c>
      <c r="R5" s="58" t="s">
        <v>429</v>
      </c>
      <c r="S5" s="58" t="s">
        <v>463</v>
      </c>
      <c r="T5" s="58">
        <v>62.343120574951172</v>
      </c>
      <c r="U5" s="58">
        <v>9.6118402481079102</v>
      </c>
      <c r="V5" s="58">
        <v>221196</v>
      </c>
      <c r="W5" s="58">
        <v>6924029</v>
      </c>
      <c r="X5" s="58" t="s">
        <v>462</v>
      </c>
      <c r="Y5" s="58" t="s">
        <v>407</v>
      </c>
      <c r="Z5" s="58" t="s">
        <v>243</v>
      </c>
      <c r="AA5" s="58" t="s">
        <v>405</v>
      </c>
      <c r="AB5" s="58" t="s">
        <v>405</v>
      </c>
      <c r="AC5" s="58" t="s">
        <v>405</v>
      </c>
      <c r="AD5" s="58" t="s">
        <v>405</v>
      </c>
      <c r="AE5" s="58" t="s">
        <v>405</v>
      </c>
      <c r="AF5" s="59">
        <v>42157</v>
      </c>
      <c r="AH5" s="58" t="s">
        <v>461</v>
      </c>
      <c r="AI5" s="58" t="s">
        <v>243</v>
      </c>
      <c r="AJ5" s="58" t="s">
        <v>460</v>
      </c>
      <c r="AK5" s="58" t="s">
        <v>243</v>
      </c>
      <c r="AL5" s="58" t="s">
        <v>243</v>
      </c>
      <c r="AM5" s="58" t="s">
        <v>243</v>
      </c>
      <c r="AN5" s="58" t="s">
        <v>424</v>
      </c>
      <c r="AO5" s="58" t="s">
        <v>243</v>
      </c>
      <c r="AP5" s="58" t="s">
        <v>243</v>
      </c>
      <c r="AQ5" s="58" t="s">
        <v>243</v>
      </c>
      <c r="AR5" s="58" t="s">
        <v>243</v>
      </c>
      <c r="AS5" s="58" t="s">
        <v>243</v>
      </c>
      <c r="AT5" s="58" t="s">
        <v>243</v>
      </c>
      <c r="AU5" s="58" t="s">
        <v>243</v>
      </c>
      <c r="AV5" s="58" t="s">
        <v>243</v>
      </c>
      <c r="AW5" s="58" t="s">
        <v>243</v>
      </c>
      <c r="AX5" s="58">
        <v>880</v>
      </c>
      <c r="AY5" s="58">
        <v>880</v>
      </c>
      <c r="AZ5" s="58" t="s">
        <v>243</v>
      </c>
      <c r="BA5" s="58" t="s">
        <v>243</v>
      </c>
      <c r="BB5" s="58">
        <v>1</v>
      </c>
      <c r="BC5" s="58" t="s">
        <v>436</v>
      </c>
      <c r="BD5" s="58" t="s">
        <v>446</v>
      </c>
    </row>
    <row r="6" spans="1:56" x14ac:dyDescent="0.25">
      <c r="A6" s="58">
        <v>5</v>
      </c>
      <c r="B6" s="58" t="s">
        <v>448</v>
      </c>
      <c r="C6" s="58" t="s">
        <v>453</v>
      </c>
      <c r="D6" s="58" t="s">
        <v>419</v>
      </c>
      <c r="E6" s="58" t="s">
        <v>395</v>
      </c>
      <c r="F6" s="58" t="s">
        <v>322</v>
      </c>
      <c r="G6" s="58" t="s">
        <v>418</v>
      </c>
      <c r="H6" s="58" t="s">
        <v>417</v>
      </c>
      <c r="I6" s="58" t="s">
        <v>459</v>
      </c>
      <c r="J6" s="59">
        <v>40753</v>
      </c>
      <c r="K6" s="58" t="s">
        <v>458</v>
      </c>
      <c r="L6" s="58" t="s">
        <v>457</v>
      </c>
      <c r="M6" s="58" t="s">
        <v>413</v>
      </c>
      <c r="N6" s="58" t="s">
        <v>412</v>
      </c>
      <c r="O6" s="58">
        <v>0</v>
      </c>
      <c r="P6" s="58" t="s">
        <v>430</v>
      </c>
      <c r="Q6" s="58" t="s">
        <v>456</v>
      </c>
      <c r="R6" s="58" t="s">
        <v>429</v>
      </c>
      <c r="S6" s="58" t="s">
        <v>454</v>
      </c>
      <c r="T6" s="58">
        <v>61.957252502441406</v>
      </c>
      <c r="U6" s="58">
        <v>9.0026693344116211</v>
      </c>
      <c r="V6" s="58">
        <v>185757</v>
      </c>
      <c r="W6" s="58">
        <v>6883953</v>
      </c>
      <c r="X6" s="58" t="s">
        <v>455</v>
      </c>
      <c r="Y6" s="58" t="s">
        <v>407</v>
      </c>
      <c r="Z6" s="58" t="s">
        <v>243</v>
      </c>
      <c r="AA6" s="58" t="s">
        <v>405</v>
      </c>
      <c r="AB6" s="58" t="s">
        <v>405</v>
      </c>
      <c r="AC6" s="58" t="s">
        <v>405</v>
      </c>
      <c r="AD6" s="58" t="s">
        <v>405</v>
      </c>
      <c r="AE6" s="58" t="s">
        <v>405</v>
      </c>
      <c r="AF6" s="59">
        <v>43160</v>
      </c>
      <c r="AG6" s="60">
        <v>40824</v>
      </c>
      <c r="AH6" s="58" t="s">
        <v>454</v>
      </c>
      <c r="AI6" s="58" t="s">
        <v>243</v>
      </c>
      <c r="AJ6" s="58" t="s">
        <v>243</v>
      </c>
      <c r="AK6" s="58" t="s">
        <v>243</v>
      </c>
      <c r="AL6" s="58" t="s">
        <v>243</v>
      </c>
      <c r="AM6" s="58" t="s">
        <v>243</v>
      </c>
      <c r="AN6" s="58" t="s">
        <v>243</v>
      </c>
      <c r="AO6" s="58" t="s">
        <v>454</v>
      </c>
      <c r="AP6" s="58" t="s">
        <v>243</v>
      </c>
      <c r="AQ6" s="58" t="s">
        <v>243</v>
      </c>
      <c r="AR6" s="58" t="s">
        <v>243</v>
      </c>
      <c r="AS6" s="58" t="s">
        <v>243</v>
      </c>
      <c r="AT6" s="58" t="s">
        <v>243</v>
      </c>
      <c r="AU6" s="58" t="s">
        <v>243</v>
      </c>
      <c r="AV6" s="58" t="s">
        <v>243</v>
      </c>
      <c r="AW6" s="58" t="s">
        <v>243</v>
      </c>
      <c r="AX6" s="58">
        <v>0</v>
      </c>
      <c r="AY6" s="58">
        <v>875</v>
      </c>
      <c r="AZ6" s="58" t="s">
        <v>243</v>
      </c>
      <c r="BA6" s="58" t="s">
        <v>243</v>
      </c>
      <c r="BB6" s="58">
        <v>59</v>
      </c>
      <c r="BC6" s="58" t="s">
        <v>448</v>
      </c>
      <c r="BD6" s="58" t="s">
        <v>447</v>
      </c>
    </row>
    <row r="7" spans="1:56" x14ac:dyDescent="0.25">
      <c r="A7" s="58">
        <v>6</v>
      </c>
      <c r="B7" s="58" t="s">
        <v>448</v>
      </c>
      <c r="C7" s="58" t="s">
        <v>453</v>
      </c>
      <c r="D7" s="58" t="s">
        <v>419</v>
      </c>
      <c r="E7" s="58" t="s">
        <v>395</v>
      </c>
      <c r="F7" s="58" t="s">
        <v>322</v>
      </c>
      <c r="G7" s="58" t="s">
        <v>418</v>
      </c>
      <c r="H7" s="58" t="s">
        <v>417</v>
      </c>
      <c r="I7" s="58" t="s">
        <v>451</v>
      </c>
      <c r="J7" s="59">
        <v>40762</v>
      </c>
      <c r="K7" s="58" t="s">
        <v>452</v>
      </c>
      <c r="L7" s="58" t="s">
        <v>414</v>
      </c>
      <c r="M7" s="58" t="s">
        <v>413</v>
      </c>
      <c r="N7" s="58" t="s">
        <v>412</v>
      </c>
      <c r="O7" s="58">
        <v>0</v>
      </c>
      <c r="P7" s="58" t="s">
        <v>430</v>
      </c>
      <c r="Q7" s="58" t="s">
        <v>451</v>
      </c>
      <c r="R7" s="58" t="s">
        <v>429</v>
      </c>
      <c r="S7" s="58" t="s">
        <v>449</v>
      </c>
      <c r="T7" s="58">
        <v>61.957279205322266</v>
      </c>
      <c r="U7" s="58">
        <v>9.001734733581543</v>
      </c>
      <c r="V7" s="58">
        <v>185709</v>
      </c>
      <c r="W7" s="58">
        <v>6883960</v>
      </c>
      <c r="X7" s="58" t="s">
        <v>450</v>
      </c>
      <c r="Y7" s="58" t="s">
        <v>407</v>
      </c>
      <c r="Z7" s="58" t="s">
        <v>243</v>
      </c>
      <c r="AA7" s="58" t="s">
        <v>405</v>
      </c>
      <c r="AB7" s="58" t="s">
        <v>405</v>
      </c>
      <c r="AC7" s="58" t="s">
        <v>405</v>
      </c>
      <c r="AD7" s="58" t="s">
        <v>405</v>
      </c>
      <c r="AE7" s="58" t="s">
        <v>405</v>
      </c>
      <c r="AF7" s="59">
        <v>43160</v>
      </c>
      <c r="AG7" s="59">
        <v>40762</v>
      </c>
      <c r="AH7" s="58" t="s">
        <v>449</v>
      </c>
      <c r="AI7" s="58" t="s">
        <v>243</v>
      </c>
      <c r="AJ7" s="58" t="s">
        <v>243</v>
      </c>
      <c r="AK7" s="58" t="s">
        <v>243</v>
      </c>
      <c r="AL7" s="58" t="s">
        <v>243</v>
      </c>
      <c r="AM7" s="58" t="s">
        <v>243</v>
      </c>
      <c r="AN7" s="58" t="s">
        <v>243</v>
      </c>
      <c r="AO7" s="58" t="s">
        <v>449</v>
      </c>
      <c r="AP7" s="58" t="s">
        <v>243</v>
      </c>
      <c r="AQ7" s="58" t="s">
        <v>243</v>
      </c>
      <c r="AR7" s="58" t="s">
        <v>243</v>
      </c>
      <c r="AS7" s="58" t="s">
        <v>243</v>
      </c>
      <c r="AT7" s="58" t="s">
        <v>243</v>
      </c>
      <c r="AU7" s="58" t="s">
        <v>243</v>
      </c>
      <c r="AV7" s="58" t="s">
        <v>243</v>
      </c>
      <c r="AW7" s="58" t="s">
        <v>243</v>
      </c>
      <c r="AX7" s="58">
        <v>0</v>
      </c>
      <c r="AY7" s="58">
        <v>870</v>
      </c>
      <c r="AZ7" s="58" t="s">
        <v>243</v>
      </c>
      <c r="BA7" s="58" t="s">
        <v>243</v>
      </c>
      <c r="BB7" s="58">
        <v>59</v>
      </c>
      <c r="BC7" s="58" t="s">
        <v>448</v>
      </c>
      <c r="BD7" s="58" t="s">
        <v>447</v>
      </c>
    </row>
    <row r="8" spans="1:56" x14ac:dyDescent="0.25">
      <c r="A8" s="58">
        <v>8</v>
      </c>
      <c r="B8" s="58" t="s">
        <v>445</v>
      </c>
      <c r="C8" s="58" t="s">
        <v>444</v>
      </c>
      <c r="D8" s="58" t="s">
        <v>419</v>
      </c>
      <c r="E8" s="58" t="s">
        <v>395</v>
      </c>
      <c r="F8" s="58" t="s">
        <v>322</v>
      </c>
      <c r="G8" s="58" t="s">
        <v>418</v>
      </c>
      <c r="H8" s="58" t="s">
        <v>417</v>
      </c>
      <c r="I8" s="58" t="s">
        <v>443</v>
      </c>
      <c r="J8" s="59">
        <v>33827</v>
      </c>
      <c r="K8" s="58" t="s">
        <v>442</v>
      </c>
      <c r="L8" s="58" t="s">
        <v>441</v>
      </c>
      <c r="M8" s="58" t="s">
        <v>413</v>
      </c>
      <c r="N8" s="58" t="s">
        <v>412</v>
      </c>
      <c r="O8" s="58">
        <v>0</v>
      </c>
      <c r="P8" s="58" t="s">
        <v>411</v>
      </c>
      <c r="Q8" s="58" t="s">
        <v>243</v>
      </c>
      <c r="R8" s="58" t="s">
        <v>429</v>
      </c>
      <c r="S8" s="58" t="s">
        <v>440</v>
      </c>
      <c r="T8" s="58">
        <v>61.957988739013672</v>
      </c>
      <c r="U8" s="58">
        <v>9.0095319747924805</v>
      </c>
      <c r="V8" s="58">
        <v>186123</v>
      </c>
      <c r="W8" s="58">
        <v>6884001</v>
      </c>
      <c r="X8" s="58" t="s">
        <v>439</v>
      </c>
      <c r="Y8" s="58" t="s">
        <v>407</v>
      </c>
      <c r="Z8" s="58" t="s">
        <v>243</v>
      </c>
      <c r="AA8" s="58" t="s">
        <v>405</v>
      </c>
      <c r="AB8" s="58" t="s">
        <v>405</v>
      </c>
      <c r="AC8" s="58" t="s">
        <v>405</v>
      </c>
      <c r="AD8" s="58" t="s">
        <v>405</v>
      </c>
      <c r="AE8" s="58" t="s">
        <v>405</v>
      </c>
      <c r="AF8" s="59">
        <v>39889</v>
      </c>
      <c r="AH8" s="58" t="s">
        <v>438</v>
      </c>
      <c r="AI8" s="58" t="s">
        <v>243</v>
      </c>
      <c r="AJ8" s="58" t="s">
        <v>243</v>
      </c>
      <c r="AK8" s="58" t="s">
        <v>243</v>
      </c>
      <c r="AL8" s="58" t="s">
        <v>243</v>
      </c>
      <c r="AM8" s="58" t="s">
        <v>243</v>
      </c>
      <c r="AN8" s="58" t="s">
        <v>243</v>
      </c>
      <c r="AO8" s="58" t="s">
        <v>243</v>
      </c>
      <c r="AP8" s="58" t="s">
        <v>243</v>
      </c>
      <c r="AQ8" s="58" t="s">
        <v>243</v>
      </c>
      <c r="AR8" s="58" t="s">
        <v>243</v>
      </c>
      <c r="AS8" s="58" t="s">
        <v>243</v>
      </c>
      <c r="AT8" s="58" t="s">
        <v>243</v>
      </c>
      <c r="AU8" s="58" t="s">
        <v>243</v>
      </c>
      <c r="AV8" s="58" t="s">
        <v>243</v>
      </c>
      <c r="AW8" s="58" t="s">
        <v>243</v>
      </c>
      <c r="AX8" s="58">
        <v>850</v>
      </c>
      <c r="AY8" s="58">
        <v>850</v>
      </c>
      <c r="AZ8" s="58" t="s">
        <v>437</v>
      </c>
      <c r="BA8" s="58" t="s">
        <v>243</v>
      </c>
      <c r="BB8" s="58">
        <v>21</v>
      </c>
      <c r="BC8" s="58" t="s">
        <v>436</v>
      </c>
      <c r="BD8" s="58" t="s">
        <v>435</v>
      </c>
    </row>
    <row r="9" spans="1:56" x14ac:dyDescent="0.25">
      <c r="A9" s="58">
        <v>9</v>
      </c>
      <c r="B9" s="58" t="s">
        <v>421</v>
      </c>
      <c r="C9" s="58" t="s">
        <v>420</v>
      </c>
      <c r="D9" s="58" t="s">
        <v>419</v>
      </c>
      <c r="E9" s="58" t="s">
        <v>395</v>
      </c>
      <c r="F9" s="58" t="s">
        <v>322</v>
      </c>
      <c r="G9" s="58" t="s">
        <v>418</v>
      </c>
      <c r="H9" s="58" t="s">
        <v>417</v>
      </c>
      <c r="I9" s="58" t="s">
        <v>434</v>
      </c>
      <c r="J9" s="59">
        <v>41828</v>
      </c>
      <c r="K9" s="58" t="s">
        <v>433</v>
      </c>
      <c r="L9" s="58" t="s">
        <v>414</v>
      </c>
      <c r="M9" s="58" t="s">
        <v>432</v>
      </c>
      <c r="N9" s="58" t="s">
        <v>431</v>
      </c>
      <c r="O9" s="58">
        <v>0</v>
      </c>
      <c r="P9" s="58" t="s">
        <v>430</v>
      </c>
      <c r="Q9" s="58" t="s">
        <v>243</v>
      </c>
      <c r="R9" s="58" t="s">
        <v>429</v>
      </c>
      <c r="S9" s="58" t="s">
        <v>428</v>
      </c>
      <c r="T9" s="58">
        <v>62.343074798583984</v>
      </c>
      <c r="U9" s="58">
        <v>9.6117668151855469</v>
      </c>
      <c r="V9" s="58">
        <v>221192</v>
      </c>
      <c r="W9" s="58">
        <v>6924024</v>
      </c>
      <c r="X9" s="58" t="s">
        <v>427</v>
      </c>
      <c r="Y9" s="58" t="s">
        <v>407</v>
      </c>
      <c r="Z9" s="58" t="s">
        <v>243</v>
      </c>
      <c r="AA9" s="58" t="s">
        <v>405</v>
      </c>
      <c r="AB9" s="58" t="s">
        <v>405</v>
      </c>
      <c r="AC9" s="58" t="s">
        <v>405</v>
      </c>
      <c r="AD9" s="58" t="s">
        <v>405</v>
      </c>
      <c r="AE9" s="58" t="s">
        <v>405</v>
      </c>
      <c r="AF9" s="59">
        <v>41884</v>
      </c>
      <c r="AH9" s="58" t="s">
        <v>426</v>
      </c>
      <c r="AI9" s="58" t="s">
        <v>243</v>
      </c>
      <c r="AJ9" s="58" t="s">
        <v>425</v>
      </c>
      <c r="AK9" s="58" t="s">
        <v>243</v>
      </c>
      <c r="AL9" s="58" t="s">
        <v>243</v>
      </c>
      <c r="AM9" s="58" t="s">
        <v>243</v>
      </c>
      <c r="AN9" s="58" t="s">
        <v>424</v>
      </c>
      <c r="AO9" s="58" t="s">
        <v>243</v>
      </c>
      <c r="AP9" s="58" t="s">
        <v>243</v>
      </c>
      <c r="AQ9" s="58" t="s">
        <v>423</v>
      </c>
      <c r="AR9" s="58" t="s">
        <v>243</v>
      </c>
      <c r="AS9" s="58" t="s">
        <v>422</v>
      </c>
      <c r="AT9" s="58" t="s">
        <v>243</v>
      </c>
      <c r="AU9" s="58" t="s">
        <v>243</v>
      </c>
      <c r="AV9" s="58" t="s">
        <v>243</v>
      </c>
      <c r="AW9" s="58" t="s">
        <v>243</v>
      </c>
      <c r="AX9" s="58">
        <v>0</v>
      </c>
      <c r="AY9" s="58">
        <v>0</v>
      </c>
      <c r="AZ9" s="58" t="s">
        <v>243</v>
      </c>
      <c r="BA9" s="58" t="s">
        <v>243</v>
      </c>
      <c r="BB9" s="58">
        <v>1010</v>
      </c>
      <c r="BC9" s="58" t="s">
        <v>399</v>
      </c>
      <c r="BD9" s="58" t="s">
        <v>398</v>
      </c>
    </row>
    <row r="10" spans="1:56" x14ac:dyDescent="0.25">
      <c r="A10" s="58">
        <v>10</v>
      </c>
      <c r="B10" s="58" t="s">
        <v>421</v>
      </c>
      <c r="C10" s="58" t="s">
        <v>420</v>
      </c>
      <c r="D10" s="58" t="s">
        <v>419</v>
      </c>
      <c r="E10" s="58" t="s">
        <v>395</v>
      </c>
      <c r="F10" s="58" t="s">
        <v>322</v>
      </c>
      <c r="G10" s="58" t="s">
        <v>418</v>
      </c>
      <c r="H10" s="58" t="s">
        <v>417</v>
      </c>
      <c r="I10" s="58" t="s">
        <v>416</v>
      </c>
      <c r="J10" s="59">
        <v>41095</v>
      </c>
      <c r="K10" s="58" t="s">
        <v>415</v>
      </c>
      <c r="L10" s="58" t="s">
        <v>414</v>
      </c>
      <c r="M10" s="58" t="s">
        <v>413</v>
      </c>
      <c r="N10" s="58" t="s">
        <v>412</v>
      </c>
      <c r="O10" s="58">
        <v>5</v>
      </c>
      <c r="P10" s="58" t="s">
        <v>411</v>
      </c>
      <c r="Q10" s="58" t="s">
        <v>243</v>
      </c>
      <c r="R10" s="58" t="s">
        <v>410</v>
      </c>
      <c r="S10" s="58" t="s">
        <v>409</v>
      </c>
      <c r="T10" s="58">
        <v>61.957019805908203</v>
      </c>
      <c r="U10" s="58">
        <v>9.0005893707275391</v>
      </c>
      <c r="V10" s="58">
        <v>185646</v>
      </c>
      <c r="W10" s="58">
        <v>6883937</v>
      </c>
      <c r="X10" s="58" t="s">
        <v>408</v>
      </c>
      <c r="Y10" s="58" t="s">
        <v>407</v>
      </c>
      <c r="Z10" s="58" t="s">
        <v>243</v>
      </c>
      <c r="AA10" s="58" t="s">
        <v>405</v>
      </c>
      <c r="AB10" s="58" t="s">
        <v>405</v>
      </c>
      <c r="AC10" s="58" t="s">
        <v>406</v>
      </c>
      <c r="AD10" s="58" t="s">
        <v>405</v>
      </c>
      <c r="AE10" s="58" t="s">
        <v>405</v>
      </c>
      <c r="AF10" s="59">
        <v>43002</v>
      </c>
      <c r="AH10" s="58" t="s">
        <v>404</v>
      </c>
      <c r="AI10" s="58" t="s">
        <v>243</v>
      </c>
      <c r="AJ10" s="58" t="s">
        <v>403</v>
      </c>
      <c r="AK10" s="58" t="s">
        <v>402</v>
      </c>
      <c r="AL10" s="58" t="s">
        <v>243</v>
      </c>
      <c r="AM10" s="58" t="s">
        <v>243</v>
      </c>
      <c r="AN10" s="58" t="s">
        <v>243</v>
      </c>
      <c r="AO10" s="58" t="s">
        <v>243</v>
      </c>
      <c r="AP10" s="58" t="s">
        <v>243</v>
      </c>
      <c r="AQ10" s="58" t="s">
        <v>243</v>
      </c>
      <c r="AR10" s="58" t="s">
        <v>243</v>
      </c>
      <c r="AS10" s="58" t="s">
        <v>401</v>
      </c>
      <c r="AT10" s="58" t="s">
        <v>243</v>
      </c>
      <c r="AU10" s="58" t="s">
        <v>243</v>
      </c>
      <c r="AV10" s="58" t="s">
        <v>243</v>
      </c>
      <c r="AW10" s="58" t="s">
        <v>243</v>
      </c>
      <c r="AX10" s="58">
        <v>0</v>
      </c>
      <c r="AY10" s="58">
        <v>0</v>
      </c>
      <c r="AZ10" s="58" t="s">
        <v>243</v>
      </c>
      <c r="BA10" s="58" t="s">
        <v>400</v>
      </c>
      <c r="BB10" s="58">
        <v>1010</v>
      </c>
      <c r="BC10" s="58" t="s">
        <v>399</v>
      </c>
      <c r="BD10" s="58" t="s">
        <v>398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election activeCell="M16" sqref="M16"/>
    </sheetView>
  </sheetViews>
  <sheetFormatPr defaultRowHeight="15" x14ac:dyDescent="0.25"/>
  <cols>
    <col min="1" max="1" width="112.42578125" customWidth="1"/>
  </cols>
  <sheetData>
    <row r="1" spans="1:1" s="61" customFormat="1" x14ac:dyDescent="0.25">
      <c r="A1" s="61" t="s">
        <v>371</v>
      </c>
    </row>
    <row r="2" spans="1:1" s="61" customFormat="1" x14ac:dyDescent="0.25">
      <c r="A2" s="62" t="s">
        <v>325</v>
      </c>
    </row>
    <row r="3" spans="1:1" s="61" customFormat="1" x14ac:dyDescent="0.25">
      <c r="A3" s="61" t="s">
        <v>397</v>
      </c>
    </row>
    <row r="4" spans="1:1" s="61" customFormat="1" x14ac:dyDescent="0.25">
      <c r="A4" s="61" t="s">
        <v>335</v>
      </c>
    </row>
    <row r="5" spans="1:1" s="61" customFormat="1" x14ac:dyDescent="0.25">
      <c r="A5" s="61" t="s">
        <v>333</v>
      </c>
    </row>
    <row r="6" spans="1:1" s="61" customFormat="1" x14ac:dyDescent="0.25">
      <c r="A6" s="61" t="s">
        <v>323</v>
      </c>
    </row>
    <row r="7" spans="1:1" s="61" customFormat="1" x14ac:dyDescent="0.25">
      <c r="A7" s="61" t="s">
        <v>324</v>
      </c>
    </row>
    <row r="8" spans="1:1" s="61" customFormat="1" x14ac:dyDescent="0.25">
      <c r="A8" s="61" t="s">
        <v>388</v>
      </c>
    </row>
    <row r="9" spans="1:1" s="61" customFormat="1" x14ac:dyDescent="0.25">
      <c r="A9" s="62" t="s">
        <v>326</v>
      </c>
    </row>
    <row r="10" spans="1:1" s="61" customFormat="1" x14ac:dyDescent="0.25">
      <c r="A10" s="62" t="s">
        <v>327</v>
      </c>
    </row>
    <row r="11" spans="1:1" s="61" customFormat="1" x14ac:dyDescent="0.25"/>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2019-02-18T09:32:39Z</dcterms:modified>
</cp:coreProperties>
</file>