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83E2EB3B-A8C4-4DEC-AB47-EF7705B48B87}" xr6:coauthVersionLast="40" xr6:coauthVersionMax="40" xr10:uidLastSave="{00000000-0000-0000-0000-000000000000}"/>
  <bookViews>
    <workbookView xWindow="1335" yWindow="840" windowWidth="27510" windowHeight="15540" xr2:uid="{00000000-000D-0000-FFFF-FFFF00000000}"/>
  </bookViews>
  <sheets>
    <sheet name="Generell input" sheetId="1" r:id="rId1"/>
    <sheet name="Tiltaksanalyse" sheetId="2" r:id="rId2"/>
    <sheet name="GIS-tabeller" sheetId="6" r:id="rId3"/>
    <sheet name="Referanser" sheetId="4" r:id="rId4"/>
  </sheets>
  <externalReferences>
    <externalReference r:id="rId5"/>
  </externalReferences>
  <definedNames>
    <definedName name="_Hlk511371691" localSheetId="3">Referanser!$A$1</definedName>
    <definedName name="d">'[1]Priser og antagelser'!$C$55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6" l="1"/>
  <c r="F28" i="6"/>
  <c r="E10" i="6" l="1"/>
  <c r="G10" i="6" s="1"/>
  <c r="E11" i="6"/>
  <c r="G11" i="6" s="1"/>
  <c r="E12" i="6"/>
  <c r="G12" i="6" s="1"/>
  <c r="E13" i="6"/>
  <c r="G13" i="6" s="1"/>
  <c r="E14" i="6"/>
  <c r="G14" i="6" s="1"/>
  <c r="E15" i="6"/>
  <c r="G15" i="6" s="1"/>
  <c r="E16" i="6"/>
  <c r="G16" i="6" s="1"/>
  <c r="E17" i="6"/>
  <c r="G17" i="6" s="1"/>
  <c r="E18" i="6"/>
  <c r="G18" i="6" s="1"/>
  <c r="E19" i="6"/>
  <c r="E20" i="6"/>
  <c r="G20" i="6" s="1"/>
  <c r="E21" i="6"/>
  <c r="G21" i="6" s="1"/>
  <c r="E22" i="6"/>
  <c r="G22" i="6" s="1"/>
  <c r="E23" i="6"/>
  <c r="G23" i="6" s="1"/>
  <c r="E24" i="6"/>
  <c r="G24" i="6" s="1"/>
  <c r="E25" i="6"/>
  <c r="G25" i="6" s="1"/>
  <c r="E26" i="6"/>
  <c r="G26" i="6" s="1"/>
  <c r="E27" i="6"/>
  <c r="G27" i="6" s="1"/>
  <c r="B28" i="6"/>
  <c r="C28" i="6"/>
  <c r="D28" i="6"/>
  <c r="H28" i="6"/>
  <c r="E41" i="6"/>
  <c r="G41" i="6"/>
  <c r="E42" i="6"/>
  <c r="G42" i="6" s="1"/>
  <c r="E43" i="6"/>
  <c r="G43" i="6" s="1"/>
  <c r="E44" i="6"/>
  <c r="G44" i="6" s="1"/>
  <c r="E45" i="6"/>
  <c r="G45" i="6" s="1"/>
  <c r="E46" i="6"/>
  <c r="G46" i="6" s="1"/>
  <c r="E47" i="6"/>
  <c r="G47" i="6" s="1"/>
  <c r="E48" i="6"/>
  <c r="G48" i="6" s="1"/>
  <c r="E49" i="6"/>
  <c r="G49" i="6" s="1"/>
  <c r="E50" i="6"/>
  <c r="E51" i="6"/>
  <c r="G51" i="6" s="1"/>
  <c r="E52" i="6"/>
  <c r="G52" i="6" s="1"/>
  <c r="E53" i="6"/>
  <c r="G53" i="6" s="1"/>
  <c r="E54" i="6"/>
  <c r="G54" i="6" s="1"/>
  <c r="E55" i="6"/>
  <c r="G55" i="6" s="1"/>
  <c r="E56" i="6"/>
  <c r="G56" i="6" s="1"/>
  <c r="E57" i="6"/>
  <c r="G57" i="6" s="1"/>
  <c r="E58" i="6"/>
  <c r="G58" i="6" s="1"/>
  <c r="B59" i="6"/>
  <c r="C59" i="6"/>
  <c r="D59" i="6"/>
  <c r="H59" i="6"/>
  <c r="E59" i="6" l="1"/>
  <c r="G59" i="6"/>
  <c r="G28" i="6"/>
  <c r="E28" i="6"/>
  <c r="G25" i="2"/>
  <c r="G24" i="2"/>
  <c r="G23" i="2"/>
  <c r="F25" i="2"/>
  <c r="D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B542E433-AD0B-463C-9E73-12487F839E17}">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3497125-FD9F-4B54-A922-BBE6601F3D92}">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7C328B37-43C3-4B0B-AE5E-E505EFEDA58C}">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2AB96E6F-52B8-4AED-BE88-9C12C78F4BA4}">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DF81CE4E-7E61-4451-8F9F-8C2AF26F86AB}">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E4C16A20-1CD7-482E-A1B5-DDE35201760B}">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<sst xmlns="http://schemas.openxmlformats.org/spreadsheetml/2006/main" count="400" uniqueCount="288">
  <si>
    <t>Tid for vurdering</t>
  </si>
  <si>
    <t>Norsk navn</t>
  </si>
  <si>
    <t>Fyll inn</t>
  </si>
  <si>
    <t>Fritekst ekspert</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</si>
  <si>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</si>
  <si>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</si>
  <si>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</si>
  <si>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</si>
  <si>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</si>
  <si>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</si>
  <si>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</si>
  <si>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</si>
  <si>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</si>
  <si>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</si>
  <si>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</si>
  <si>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</si>
  <si>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</si>
  <si>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</si>
  <si>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</si>
  <si>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</si>
  <si>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</si>
  <si>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</si>
  <si>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</si>
  <si>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</si>
  <si>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</si>
  <si>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</si>
  <si>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</si>
  <si>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</si>
  <si>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</si>
  <si>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</si>
  <si>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</si>
  <si>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</si>
  <si>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</si>
  <si>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</si>
  <si>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</si>
  <si>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</si>
  <si>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</si>
  <si>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</si>
  <si>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</si>
  <si>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</si>
  <si>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</si>
  <si>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</si>
  <si>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</si>
  <si>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</si>
  <si>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</si>
  <si>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</si>
  <si>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</si>
  <si>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</si>
  <si>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</si>
  <si>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</si>
  <si>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</si>
  <si>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</si>
  <si>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</si>
  <si>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</si>
  <si>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</si>
  <si>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</si>
  <si>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</si>
  <si>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</si>
  <si>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</si>
  <si>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</si>
  <si>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</si>
  <si>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</si>
  <si>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</si>
  <si>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</si>
  <si>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</si>
  <si>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</si>
  <si>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</si>
  <si>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</si>
  <si>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</si>
  <si>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</si>
  <si>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</si>
  <si>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</si>
  <si>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</si>
  <si>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</si>
  <si>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</si>
  <si>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</si>
  <si>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</si>
  <si>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</si>
  <si>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</si>
  <si>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</si>
  <si>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Stor: 75-85% måloppnåelse; Middels: 85-95% måloppnåelse; Liten: 95-100% måloppnåelse, les mer i manualen.</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</si>
  <si>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</si>
  <si>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</si>
  <si>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</si>
  <si>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</si>
  <si>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</si>
  <si>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</si>
  <si>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</si>
  <si>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</si>
  <si>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</si>
  <si>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</si>
  <si>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</si>
  <si>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</si>
  <si>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</si>
  <si>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</si>
  <si>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</si>
  <si>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</si>
  <si>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Type</t>
  </si>
  <si>
    <t>Svært lav: 50-75% måloppnåelse; Lav: 75-85% måloppnåelse; Middels: 85-95% måloppnåelse; Høy: 95-100% måloppnåelse, les mer i manualen</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</si>
  <si>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</si>
  <si>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</si>
  <si>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</si>
  <si>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</si>
  <si>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</si>
  <si>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</si>
  <si>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</si>
  <si>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Tor Erik Brandrud, NINA</t>
  </si>
  <si>
    <t>august 2018</t>
  </si>
  <si>
    <t>2011</t>
  </si>
  <si>
    <t>Forsyningstjenester: Biologisk mangfold</t>
  </si>
  <si>
    <t>Dårlig kjent</t>
  </si>
  <si>
    <t xml:space="preserve">Forsyningstjenester: grunnleggende livsprosesser, biologisk mangfold, leveområde for planter og dyr, tilholdssted for rødlistede arter. </t>
  </si>
  <si>
    <t>Reguleringstjenester: Klima og luftkvalitet</t>
  </si>
  <si>
    <t>Reguleringstjenester: Binde og lagre karbon</t>
  </si>
  <si>
    <t>Reguleringstjenester: Dempe ekstreme hendelser</t>
  </si>
  <si>
    <t>Støttende tjeneste: Primærproduksjon</t>
  </si>
  <si>
    <t>Støttende tjeneste: Fotosyntse</t>
  </si>
  <si>
    <t>Kulturelle tjenester: Bruk av kalkgranskog i undervisning</t>
  </si>
  <si>
    <t>Påvirkning på habitat &gt; Landbruk &gt; Skogbruk (kommersielt) &gt; Skogsdrift, hogst og skjøtsel &gt; Åpne hogstformer (flatehogst og frøtrehogst som også inkluderer uttak av rotvelt, råtne trær, tørrgran etc.)</t>
  </si>
  <si>
    <t>pågående</t>
  </si>
  <si>
    <t>&gt;50%</t>
  </si>
  <si>
    <t>Påvirkning på habitat &gt; Habitatpåvirkning på ikke landbruksarealer (terrestrisk) &gt; Utbygging/utvinning</t>
  </si>
  <si>
    <t>Påvirkningsfaktor 3</t>
  </si>
  <si>
    <t>Påvirkning på habitat &gt; Landbruk &gt; Opphørt/redusert drift</t>
  </si>
  <si>
    <t>Tilgroing/fortetning pga. opphørt hevd som beiteskog eller parkmessig skjøtsel</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</si>
  <si>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</si>
  <si>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</si>
  <si>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</si>
  <si>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</si>
  <si>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</si>
  <si>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</si>
  <si>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</si>
  <si>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</si>
  <si>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</si>
  <si>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</si>
  <si>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</si>
  <si>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</si>
  <si>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avdempende</t>
  </si>
  <si>
    <t>Hindre nedbygging</t>
  </si>
  <si>
    <t>Skjøtsel/Restaurering</t>
  </si>
  <si>
    <t>Skjøtsel</t>
  </si>
  <si>
    <t>Tiltak 3</t>
  </si>
  <si>
    <t>Supplerende kartlegging</t>
  </si>
  <si>
    <t>Andre tiltak</t>
  </si>
  <si>
    <t>1, 2, 3,</t>
  </si>
  <si>
    <t>Vil gi mere data om mange truete arter</t>
  </si>
  <si>
    <t>x</t>
  </si>
  <si>
    <t>75%-85%</t>
  </si>
  <si>
    <t>H-tiltak mot h-trussel</t>
  </si>
  <si>
    <t>75-85%</t>
  </si>
  <si>
    <t>behov for mer kunnskap om betydning av tilgroing</t>
  </si>
  <si>
    <t>50%-75%</t>
  </si>
  <si>
    <t>85%-95%</t>
  </si>
  <si>
    <t>Se tiltak 3</t>
  </si>
  <si>
    <t>olivinskog</t>
  </si>
  <si>
    <t>T4 5-7, 9-11 + BK-a</t>
  </si>
  <si>
    <t>T4 6-8,10-12 + BK-a, svak bærlynglågurtskog, bærlynglågurtskog,  bærlyng-lågurtkalkskog, svak lynglågurtskog, lynglågurtskog og lynglågurtkalkskog, på ultramafiske bergarter</t>
  </si>
  <si>
    <t>I rødliste 2011 ble olivinskogen definert til å omfatte alle grunntyper på olivinberg. I NiN 1.0 ble olivinskogen vurdert som egen grunntype, men etter analyse av artsutskiftning, er denne vurdert som for liten til å gi grunnlag for egne grunntyper på ultramafisk berggrunn.</t>
  </si>
  <si>
    <t>T4 5-7, 9-11 + BK.-a.</t>
  </si>
  <si>
    <t>NNF enheten olivinskog er avgrenset som i rødliste 2011 (Aarrestad m. fl. 2017). I Aarrestad m. fl. (2016) ble foreslått en snevrere avgrensing; kun olivinfuruskog (se kommentarer over).</t>
  </si>
  <si>
    <t>EN</t>
  </si>
  <si>
    <t>sterkt truet</t>
  </si>
  <si>
    <t>Kunnskapshull: Utforming med gran på olivin finnes ved Røros, og utforming med bjørk skal finnes i Nordland, men disse er ikke undersøkt, og usikkert om de kan skilles fra andre skogtyper på ikke-ultramafisk grunn.</t>
  </si>
  <si>
    <t>Olivin(furu)skog opptrer på små, oppstikkende koller og rygger. Bergarten er ofte nokså oppsprukket, med en del kjemisk forvitring, og de rikeste typene oppter som sesongfuktige utforminger der sigevann/grunnvann kommer til overflaten. De fleste olivin-spesialistene (som blankburkne og brunburkne) opptrer på eksponerte bergflater og  langs stier og tråkk. Olivin-berget har gjerne et høyt innhold av tungmetaller, som reflekteres i egne tungmetall-tolerante raser av en del karplanter, mens en del arter (særlig av lav) uteblir pga at de ikke tåler slike høye konsentrasjoner av tungmetaller. Vegetasjonsdekket kan derfor være nesten manglende i rasmarker og på bergflater. Olivin(furu)skogene opptrer i oseaniske områder med sterk og rask humusdannelse. Viktige økologiske prosesser for opprettholdelse av naturtypen vil være bl.a. opprettholdelse av et tynt jordsmonn med fravær/lite akkumulering av organisk humus (se pkt om god tilstand).</t>
  </si>
  <si>
    <t>God tilstand er først og fremst karakterisert ved naturskogspreg med gamle trær og stabile forhold/kontinuitet i mark/rotsjikt og med tilhørende biomangfold ("gammelskogsarter"), med også ved at det over tid ikke akkumuleres mye organisk materiale/tykk humus som fører til forsuring og mindre kontakt med olivinberget) og utarming av olivinarter og mer generelt, kravfulle arter. Dvs., god tilstand er preget av rikelig forekomst av de hjemmehørende, habitat-spesifikke olivinartene, inkludert kalk/base-krevende arter som ser ut til å ha et tyngdepunkt på olivin-rygger, samt mangel på tungmetall-følsomme arter.  I naturtilstanden bidrar skogbranner til å opprettholde et tynt humuslag. I de seinere århundrer har bruken av olivinskogen som beiteskog bidratt i samme retning (med krøtterstier og fjerning av dødved). Mangel på slitasje. Mangel på fremmedarter.</t>
  </si>
  <si>
    <t>Dette er ca i tråd med avgrensning av olivinskog ved rødlistevurdering 2018. De fattigste grunntypene (T4 5, T4 9) vurderes å ikke være realisert på olivin-knauser. Dvs. de fattigste, lyngdominerte furuskogene på olivin har et tykkt humuslag (gjerne nordskråninger), og mangler olivinarter, og er således ikke mulig å skille fra andre fattige furuskogstyper. Derimot er de rikeste grunntypene med innslag av kalkarter (KA 4) realisert enkelte steder i olivinfuruskog. En alternativ avgrensning vil være å begrense forvaltningsenheten til kun å omfatte olivinfuruskoger. Andre skogtyper på olivin (olivinbjørkeskog) er ytterst sjeldne og knapt dokumentert, og det er usikkert om disse inneholder olivinarter og kan skilles fra andre typer av (rikere) bjørkeskoger. I rødliste 2018 er imidlertid en vid avgrensning opprettholdt, i påvente av mer kunnskap om utforminger med gran og bjørk på olivin.</t>
  </si>
  <si>
    <t>Det finnes en rekke nær truete "olivinarter", slike som glatt storpigg (Holtan 2008, Brandrud 2008).</t>
  </si>
  <si>
    <t xml:space="preserve">Bestandskogbruk med flatehogst har en omfattende, strukturell påvirkning av skogen som vanligvis avviker fra tilstand etter naturlige forstyrrelser som skogbrann; både ved sterkt endrete lysforhold/tilgroing og akkumulering av organisk materiale (hogstavfall) (fører til mindre kontakt med olivinberget og utarming av olivinarter). </t>
  </si>
  <si>
    <t>&gt;30%</t>
  </si>
  <si>
    <t>VU</t>
  </si>
  <si>
    <t>&gt;20%</t>
  </si>
  <si>
    <t>Høyt arealtap pga. bergverksdrift er dokumentert i Holtan (2008), men ikke nærmere tallfestet. Vi anslår at &gt;30% er gått tapt siste 50 år, og særlig de siste årtier. Inngrepene har i det alt vesentligste ført til et fullstendig og trolig irreversibelt tap/omforming av naturtypen, og ikke til en redusert økologisk tilstand.</t>
  </si>
  <si>
    <t>Skogtypen har svært små arealer, og hovedmålsettingen bør være: 0 arealtap. Men siden areal går tapt hvert eneste år pga. bergverksdrift, vil nok en mer realistisk, kortsiktig målsetting være redusert arealtap, men gradvis utflating ved sikring av gjenværende, verdifulle olivinskogsarealer. Operativ målsetting: Nedgang &lt;10%, og streng sikring av alle forekomster av rik, godt utviklet og svært verdifull olivinfuruskog (A-områder).</t>
  </si>
  <si>
    <t>Med dagens utvinningstakt, kan skogtypen utgå i løpet av 100 års tid, men sterkt avhenig av lønnsomhet og terkselverdi for hva som er drivverdig.</t>
  </si>
  <si>
    <t>Stans av utvinning (bergverksdrift)</t>
  </si>
  <si>
    <t>15 lok. ca 500 daa</t>
  </si>
  <si>
    <t>sikres primært mot utvinning, men også og annen nedbygging, dessuten (åpen) hogst</t>
  </si>
  <si>
    <t>15 forekomster/lokaliteter prioriteres for sikring.</t>
  </si>
  <si>
    <t>Målsetting: sikre  ca 15 vikitgste av de kjente lokaliteter (streng bevaring, resten forvaltes som nøkkelbiotoper/ MiS-biotoper).</t>
  </si>
  <si>
    <t>1, 2, 3</t>
  </si>
  <si>
    <t>Skjøtselsplaner: Tynning/rydding/avstandsregulering i ensaldrete bestander som er under fortetning. Fjerning/brenning av hogstavfall. Re-innføring av beitedyr. Om tilgroing og behov for forstyrrelser, hogst og skjøtsel, se Brandrud (2208), Rolstad 2009).</t>
  </si>
  <si>
    <t>minst  5 lok. ca. 200 daa</t>
  </si>
  <si>
    <t>tynning/avstandsregulering ved hogging/ringbarking av gran. Biomasse fjernes. Beiting re-innføres. Uten beite er det begrenset hvor mye som kan tas ut, for å unngå tilgroing av gras som blåtopp, samt einstape.</t>
  </si>
  <si>
    <t xml:space="preserve">fortrinnsvis manuelt, men maskinell drift på frossen mark kan vurderes i enkelt-tilfeller. </t>
  </si>
  <si>
    <t>Primært engangstiltak. Noe oppfølging med resultat-kontroll (i begynnelsen hvert 5. år).</t>
  </si>
  <si>
    <t>Truet naturtype. Vil berøre truete arter</t>
  </si>
  <si>
    <t>Vil begunstige truete arter knyttet til olivinfuruskog</t>
  </si>
  <si>
    <t>Må vurderes nærmere hvilke lok. som skal prioriteres for skjøtselsplan (bør primært være blant de 15 som prioriteres for en streng sikring, men kan også være andre hvis olivinfuruskoig blir en utvalgt naturtype). Et par lokaliteter i Bjørkedalen, Volda vil peke seg ut, pga. sin historie med relativt omfattende skogbruk tidligere.</t>
  </si>
  <si>
    <t xml:space="preserve">Fortsettelse av dagens utvalgskartlegging (kartlegging av forvaltningsviktig natur). Målsetting: Uttømmende kartlegging av større, viktige kjerneområder med olivin-berg (Sunnmøre-Nordfjord), samt en systematisk gjennomgang og felt-sjekk på alle olivin/serpentin forekomster etter geologisk kart, herunder lokaliteter med yngre hogstklasser eller på anne måte dårlig økologisk tilstand. </t>
  </si>
  <si>
    <t>Mye er kartlagt, mye er gitt status som nøkkelbiotoper, en del er detalj-vurdert mhp. mulig og egnet forvaltning, men pga. sterke bruksinteresser, er ennå ingen loklaiteter gitt streng sikring.</t>
  </si>
  <si>
    <t>Kunnskap om flere forekomster gjennom kartlegging er helt nødvendig for å kunne sikre tilnærmet alle lokaliteter.</t>
  </si>
  <si>
    <t>Tiltak 1 (sikring mot arealtap) er viktigst. Tiltak 2 er viktig for å etterligne tidligere hevd, og unngå tett skogbilde etter tidligere hogster. Samtidig må supplerende kartlegging intensiveres for å få mer kunnskap om hvor avdempende tiltak skal settes inn. Vi vil derfor anbefale at man går inn for tiltakspakke 1 med streng sikring (av noen lok.) kombinert med skjøtselsplaner for noen lok., samt økt kartlegging.</t>
  </si>
  <si>
    <t>Brandrud, T.E. 2009. Olivinfuruskog og rødlistearter i Bjørkedalen, Volda: naturverdi og forvaltningsmuligheter. NINA Rapport 461. 24 pp. Norsk institutt for naturforskning (NINA), Oslo.</t>
  </si>
  <si>
    <t>Holtan D. 2008. Olivinskogene i Norge – en oppsummering av status og verdi. Rapport 2008:06. Møre og Romsdal fylke, areal- og miljøvernavdelinga. 54 s.</t>
  </si>
  <si>
    <t>Rolstad, J. 2009. Olivinfuruskogen i Bjørkedalen: Skogshistorikk, økologi og forvaltning. Oppdragsrapport fra Skog og landskap 16/2009. Ås.</t>
  </si>
  <si>
    <t>Vi har ikke funnet indikasjon i litteratur på at det finnes olivinfuruskog ellers i Europa (jfr. Brandrud 2009). Andre skogtyper på olivin kan muligens forekomme, men olivinskog virker generelt å være meget sjeldent.</t>
  </si>
  <si>
    <t xml:space="preserve">Alle A-lokaliteter av olivin(furu)skog må sikres mot inngrep. De fleste av disse bør gis en streng sikring. I dag er ingen forekomster av olivinfuruskog gitt en streng sikring (gjennom vern). Minst 15 forekomster/lokaliteter av olivinfuruskog (herunder 4 lok. i Bjørkedalen, Volda) bør gis en strengere sikring enn i dag. Ulike forvaltningsregimer bør vurderes (jfr utredninger om dette; Holtan 2008, Brandrud 2009, Rolstad 2009). </t>
  </si>
  <si>
    <t>Utenfor Norge finnes knapt olivinfuruskog (eller annen olivinskog) dokumentert. I Sverige opptrer olivinfuruskog på et par lokaliteter i Västergötland (Holtan 2008).  Det er kjent flere olivin/serpentin-forekomster fra fjellområder i Sverige, og muligens kan det finnes enkelte ytterligere også i skog.</t>
  </si>
  <si>
    <t>&gt;80%</t>
  </si>
  <si>
    <t>Gaarder, G., Blom, H. H., Flynn, K. M. &amp; Moe, B. 2013. Kystfuruskog i Noreg. Eigna som utvalde naturtypar etter naturmangfaldlova? Miljøfaglig Utredning Rapport 2013:41: 1-104 + vedlegg.</t>
  </si>
  <si>
    <t>Svært sikker (75-100%)</t>
  </si>
  <si>
    <t>Ganske sikker (50-75%)</t>
  </si>
  <si>
    <t>Kostnadsusikkerhet</t>
  </si>
  <si>
    <t>Svært usikker (0-25%)</t>
  </si>
  <si>
    <t>Trolig middels til høye kostander</t>
  </si>
  <si>
    <t>Anslått timesinnsats er 2 uker hvert år i 5 år</t>
  </si>
  <si>
    <t>X</t>
  </si>
  <si>
    <t>Oslo</t>
  </si>
  <si>
    <t>Rana</t>
  </si>
  <si>
    <t>Gildeskål</t>
  </si>
  <si>
    <t>Brønnøy</t>
  </si>
  <si>
    <t>Nordland</t>
  </si>
  <si>
    <t>Ørsta</t>
  </si>
  <si>
    <t>Volda</t>
  </si>
  <si>
    <t>Vanylven</t>
  </si>
  <si>
    <t>Norddal</t>
  </si>
  <si>
    <t>Haram</t>
  </si>
  <si>
    <t>Møre og Romsdal</t>
  </si>
  <si>
    <t>Lindås</t>
  </si>
  <si>
    <t>Hordaland</t>
  </si>
  <si>
    <t>Alta</t>
  </si>
  <si>
    <t>Finnmark</t>
  </si>
  <si>
    <t>Forekommer</t>
  </si>
  <si>
    <t>Kommune</t>
  </si>
  <si>
    <t>Fylke</t>
  </si>
  <si>
    <t>Berggrunn med avvikende kjemisk sammensetning: Ultramafisk (BK=a)</t>
  </si>
  <si>
    <t>NiN-data: NNF_RL2011_022, T4-C-5; T4-C-6; T4-C-7; T4-C-9; T4-C-10; T4-C-11;  (NiN kartleggingsenhet)</t>
  </si>
  <si>
    <t>Naturbase: F23 med utforming B0303; F03 med utforming Serpentin furuskog</t>
  </si>
  <si>
    <t xml:space="preserve">Datagrunnlag for "Olivinskog" </t>
  </si>
  <si>
    <t>Tabell x Oversikt over fylker og kommuner naturtypen forekommer, X indikerer at naturtypen forekommer</t>
  </si>
  <si>
    <t>Totalt</t>
  </si>
  <si>
    <t>Østfold</t>
  </si>
  <si>
    <t>Vestfold</t>
  </si>
  <si>
    <t>Vest-Agder</t>
  </si>
  <si>
    <t>Trøndelag</t>
  </si>
  <si>
    <t>Troms</t>
  </si>
  <si>
    <t>Telemark</t>
  </si>
  <si>
    <t>Sogn og Fjordane</t>
  </si>
  <si>
    <t>Rogaland</t>
  </si>
  <si>
    <t>Oppland</t>
  </si>
  <si>
    <t>Hedmark</t>
  </si>
  <si>
    <t>Buskerud</t>
  </si>
  <si>
    <t>Aust-Agder</t>
  </si>
  <si>
    <t>Akershus</t>
  </si>
  <si>
    <t>Totalt 
(A-, B-, C-verdi)</t>
  </si>
  <si>
    <t>C-verdi</t>
  </si>
  <si>
    <t>B-verdi</t>
  </si>
  <si>
    <t xml:space="preserve">A-verdi </t>
  </si>
  <si>
    <t>Fylker</t>
  </si>
  <si>
    <t xml:space="preserve">Overlappende areal mellom NiN-data og Naturbasedata </t>
  </si>
  <si>
    <t>Totalt areal</t>
  </si>
  <si>
    <t>NiN-data</t>
  </si>
  <si>
    <t>Naturbase</t>
  </si>
  <si>
    <t>Tabell x Fylkesvis oversikt over areal av A, B og C (Naturbasedata) og lokaliteter kartlagt etter NiN, med sammenstilling av overlapp mellom NiN-data og Naturbasedata. Alle mål angitt i dekar (daa)</t>
  </si>
  <si>
    <t xml:space="preserve">Overlappende polygon mellom NiN-data og Naturbasedata </t>
  </si>
  <si>
    <t>Totalt polygoner</t>
  </si>
  <si>
    <t xml:space="preserve">Tabell x Fylkesvis oversikt over antall lokaliteter med verdi A, B og C (naturbasedata) og lokaliteter kartlagt etter NiN, med sammenstilling av overlapp mellom NiN-data og Naturbasedata. </t>
  </si>
  <si>
    <t>Lindgaard, A. og Henriksen, S. (red.) 2011. Norsk rødliste for naturtyper 2011. Artsdatabanken, Trondheim.</t>
  </si>
  <si>
    <t>Rask reduksjon i forekomstareal (&gt; 20% over 10 år)</t>
  </si>
  <si>
    <t xml:space="preserve">Langsom, men signifikant, reduksjon (&lt; 20% over 10 år) </t>
  </si>
  <si>
    <t>Tilsvarer ca 7 km2</t>
  </si>
  <si>
    <t>23 forekomster</t>
  </si>
  <si>
    <t xml:space="preserve">I rapporter og i Naturbase er til sammen ca. 35 forekomster dokumentert. </t>
  </si>
  <si>
    <t>ca. 15 km2</t>
  </si>
  <si>
    <t xml:space="preserve">Pr. 2008 var det kjent 7169 daa med olivinfuruskog i Norge (Holtan 2008). Anslaget for olivinskog i Norge i Rødliste 2018 er 10 km2. Olivinfuruskog er generelt godt kartlagt, og mørketallene anslås til å være x1,5. </t>
  </si>
  <si>
    <t>Olivin(furu)skog har et sterkt tyngdepunkt på Sunnmøre-Nordfjord, og disse områdene er godt undersøkt (Holtan 2008, Brandrud 2009, Rolstad 2009). Siden er det funnet enkelt-forekomster i Hordaland, Nordland og Finnmark. Olivnkollene ("raudberget") opptrer veldig spredt, og det kan finnes ytterligere områder i andre regioner som er oversett. Mørketallene anslås til å være x1,5. Dette tilsvarer at det totale antall forekomster av olivinfuruskog estimeres til ca 50.</t>
  </si>
  <si>
    <t>ca 67%</t>
  </si>
  <si>
    <t>2.b</t>
  </si>
  <si>
    <t>Forekomstareal og antall lokaliteter</t>
  </si>
  <si>
    <t>Sterkt redusert arealtap og tap av lokaliteter.</t>
  </si>
  <si>
    <t>Skog-tilstand</t>
  </si>
  <si>
    <t>Tilstandsreduksjon &lt; 30% i perioden 1985 - 2035</t>
  </si>
  <si>
    <t>Tilstandsreduksjon &gt; 30% i perioden 1985 - 2035</t>
  </si>
  <si>
    <t>Med hensyn til tilstandskriteriet (4.1) i rødlistevurderingen bør naturtypen bevege seg fra VU til NT. For å oppnå dette bør dagens lokaliteter med god tilstand sikres gjennom streng sikring. Dessuten bør lokaliteter med moderat/dårlig tilstand forbedres gjennom (i) naturlig aldring og (ii) restaureringstiltak. Det bør utarbeides skjøtselsplaner for minst 5 større, godt utviklede olivinfuruskoger. De aller fleste olivinfuruskoger er nå nøkkelbiotoper med føringer på miljøhensyn ved hogst (lukkede hogster). Likevel sterkt press for flatehogst av noen, og det er sannsynlig at enkelte vil bli gjenstand for åpne hogster uten (ytterligere) tiltak, og en del vil bli gjenstand for lukkede hogster, som uten skjøtsel (bl.a. fjerning av hogstavfall) vil være uheldig for "olivinartene" og medføre redusert tilstand (jfr. bl.a. Brandrud 2009).</t>
  </si>
  <si>
    <t>Fortsatt akselerert arealtap og tap av lokaliteter på &gt;20%</t>
  </si>
  <si>
    <t>H-mål er å eliminere arealtapet og forringelse av olivin(furu)skogen og tilhørende olivinfuruskogsarter, først og fremst gjennom å begrense (ekspansjonen av) bergverksdrift. Full stopp i arealtap er neppe realistisk innen 2035.</t>
  </si>
  <si>
    <t>brunburkne (VU), fagervokssopp (EN)</t>
  </si>
  <si>
    <t>Sårbar</t>
  </si>
  <si>
    <r>
      <t>Arealtap særlig pga. bergverksdrift, dernest utbygging (</t>
    </r>
    <r>
      <rPr>
        <sz val="11"/>
        <rFont val="Calibri"/>
        <family val="2"/>
        <scheme val="minor"/>
      </rPr>
      <t>veier</t>
    </r>
    <r>
      <rPr>
        <sz val="11"/>
        <color theme="1"/>
        <rFont val="Calibri"/>
        <family val="2"/>
        <scheme val="minor"/>
      </rPr>
      <t>)</t>
    </r>
  </si>
  <si>
    <t>Olivinskog omfatter skog på ultramafiske (ultrabasiske) bergarter, bestående av magnesium-silikater. Disse bergartene er gjerne betegnet som serpetin eller olivinstein (ofte betegnet som "raudberg" pga forvitring som gir røde jernoksyder). Olivinskog i Norge opptrer i det alt vesentligste som olivinfuruskog, og disse har en meget begrenset utbredelse; i hovedsak på Sunnmøre, med enkelt-forekomster på Lindås (Hordland) Brønnøy (Nordland) og Alta samt Pasvik (Finnmark) (jfr. Gaarder m. fl. 2013). De rikeste av disse er karakterisert ved forekomst av en del kravfulle arter, arter som også ofte opptrer i kalkskog. I tillegg opptrer en del olivinspesialiser som blankburkne og brunburkne. Det kan også forekomme bjørkeskog på olivin, men disse står trolig på noe tykkere jordsmonn, bir i mindre grad påvirket av olivinberget, det er usikkert om disse skiller seg fra tilsvarende skogtyper på andre bergarter. Se forøvrig Holtan (2008) og Brandrud (2009).</t>
  </si>
  <si>
    <t>Det foreligger en NiN-registrering fra Oslo-området, men denne bør nærmere verifiseres. Utforming med gran på olivin finnes ved Røros, og utforming med bjørk skal finnes i Nordland, men disse er ikke undersøkt, og det er usikkert om de kan skilles fra andre skogtyper på ikke-ultramafisk grunn.</t>
  </si>
  <si>
    <t>3 forekomster</t>
  </si>
  <si>
    <t>kr 690 000 + kostnader for tiltak 1</t>
  </si>
  <si>
    <t>kr 550 000 + kostnader for tiltak 1</t>
  </si>
  <si>
    <t>Økonomisk analyse</t>
  </si>
  <si>
    <t>Øyvind Nystad Handberg og Kristin Magnussen, Menon</t>
  </si>
  <si>
    <t>Kunnskapsgrunnlag for olivinskog - Tiltak for å ta vare på trua natur</t>
  </si>
  <si>
    <t>Vedlegg 119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</si>
</sst>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0.00;[Red]0.0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9"/>
      <color theme="1"/>
      <name val="Times New Roman"/>
      <family val="1"/>
    </font>
    <font>
      <sz val="11"/>
      <color rgb="FF9C0006"/>
      <name val="Calibri"/>
      <family val="2"/>
      <scheme val="minor"/>
    </font>
    <font>
      <sz val="11"/>
      <color rgb="FFFF0000"/>
      <name val="Calibri"/>
      <family val="2"/>
      <scheme val="minor"/>
    </font>
    <font>
      <sz val="11"/>
      <color rgb="FF00B050"/>
      <name val="Calibri"/>
      <family val="2"/>
      <scheme val="minor"/>
    </font>
    <font>
      <sz val="11"/>
      <color theme="9"/>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10" fillId="3" borderId="0" applyNumberFormat="0" applyBorder="0" applyAlignment="0" applyProtection="0"/>
  </cellStyleXfs>
  <cellXfs count="95">
    <xf numFmtId="0" fontId="0" fillId="0" borderId="0" xfId="0"/>
    <xf numFmtId="0" fontId="2" fillId="0" borderId="0" xfId="0" applyFont="1" applyAlignment="1">
      <alignment vertical="center"/>
    </xf>
    <xf numFmtId="0" fontId="1" fillId="0" borderId="0" xfId="0" applyFont="1"/>
    <xf numFmtId="0" fontId="4" fillId="0" borderId="0" xfId="0" applyFont="1"/>
    <xf numFmtId="0" fontId="6" fillId="0" borderId="0" xfId="0" applyFont="1" applyAlignment="1">
      <alignment vertical="center"/>
    </xf>
    <xf numFmtId="0" fontId="3" fillId="0" borderId="0" xfId="0" applyFont="1"/>
    <xf numFmtId="0" fontId="5" fillId="0" borderId="0" xfId="0" applyFont="1" applyAlignment="1">
      <alignment vertical="center"/>
    </xf>
    <xf numFmtId="0" fontId="0" fillId="2" borderId="0" xfId="0" applyFill="1" applyAlignment="1">
      <alignment wrapText="1"/>
    </xf>
    <xf numFmtId="0" fontId="0" fillId="2" borderId="0" xfId="0" applyFill="1"/>
    <xf numFmtId="0" fontId="9" fillId="0" borderId="0" xfId="0" applyFont="1" applyAlignment="1">
      <alignment horizontal="justify" vertical="center"/>
    </xf>
    <xf numFmtId="49" fontId="5" fillId="2" borderId="0" xfId="0" applyNumberFormat="1" applyFont="1" applyFill="1" applyAlignment="1">
      <alignment vertical="center"/>
    </xf>
    <xf numFmtId="0" fontId="1" fillId="2" borderId="0" xfId="0" applyFont="1" applyFill="1"/>
    <xf numFmtId="0" fontId="5" fillId="0" borderId="0" xfId="0" applyFont="1"/>
    <xf numFmtId="0" fontId="10" fillId="0" borderId="0" xfId="1" applyFill="1"/>
    <xf numFmtId="164" fontId="0" fillId="0" borderId="0" xfId="0" applyNumberFormat="1"/>
    <xf numFmtId="16" fontId="0" fillId="0" borderId="0" xfId="0" applyNumberFormat="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applyAlignment="1">
      <alignment horizontal="center"/>
    </xf>
    <xf numFmtId="0" fontId="0" fillId="0" borderId="5" xfId="0" applyBorder="1"/>
    <xf numFmtId="0" fontId="0" fillId="0" borderId="6" xfId="0" applyBorder="1" applyAlignment="1">
      <alignment horizontal="center"/>
    </xf>
    <xf numFmtId="0" fontId="0" fillId="0" borderId="7" xfId="0" applyBorder="1"/>
    <xf numFmtId="0" fontId="0" fillId="0" borderId="8" xfId="0" applyBorder="1"/>
    <xf numFmtId="0" fontId="0" fillId="0" borderId="9" xfId="0" applyBorder="1" applyAlignment="1">
      <alignment horizontal="center"/>
    </xf>
    <xf numFmtId="0" fontId="0" fillId="0" borderId="10" xfId="0" applyBorder="1"/>
    <xf numFmtId="0" fontId="0" fillId="0" borderId="11" xfId="0" applyBorder="1"/>
    <xf numFmtId="0" fontId="11" fillId="0" borderId="0" xfId="0" applyFont="1"/>
    <xf numFmtId="165" fontId="1" fillId="0" borderId="9" xfId="0" applyNumberFormat="1" applyFont="1" applyBorder="1"/>
    <xf numFmtId="165" fontId="1" fillId="0" borderId="12" xfId="0" applyNumberFormat="1" applyFont="1" applyBorder="1"/>
    <xf numFmtId="165" fontId="1" fillId="0" borderId="10" xfId="0" applyNumberFormat="1" applyFont="1" applyBorder="1"/>
    <xf numFmtId="0" fontId="1" fillId="0" borderId="11" xfId="0" applyFont="1" applyBorder="1"/>
    <xf numFmtId="165" fontId="0" fillId="0" borderId="13" xfId="0" applyNumberFormat="1" applyBorder="1"/>
    <xf numFmtId="165" fontId="0" fillId="0" borderId="14" xfId="0" applyNumberFormat="1" applyBorder="1"/>
    <xf numFmtId="2" fontId="12" fillId="0" borderId="13" xfId="0" applyNumberFormat="1" applyFont="1" applyBorder="1"/>
    <xf numFmtId="165" fontId="0" fillId="0" borderId="0" xfId="0" applyNumberFormat="1"/>
    <xf numFmtId="165" fontId="12" fillId="0" borderId="0" xfId="0" applyNumberFormat="1" applyFont="1"/>
    <xf numFmtId="2" fontId="12" fillId="0" borderId="0" xfId="0" applyNumberFormat="1" applyFont="1"/>
    <xf numFmtId="0" fontId="0" fillId="0" borderId="14" xfId="0" applyBorder="1"/>
    <xf numFmtId="2" fontId="12" fillId="0" borderId="14" xfId="0" applyNumberFormat="1" applyFont="1" applyBorder="1"/>
    <xf numFmtId="165" fontId="12" fillId="0" borderId="5" xfId="0" applyNumberFormat="1" applyFont="1" applyBorder="1"/>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3" xfId="0" applyFont="1" applyFill="1" applyBorder="1" applyAlignment="1">
      <alignment vertical="center" wrapText="1"/>
    </xf>
    <xf numFmtId="0" fontId="0" fillId="4" borderId="12" xfId="0" applyFill="1" applyBorder="1"/>
    <xf numFmtId="0" fontId="1" fillId="0" borderId="9" xfId="0" applyFont="1" applyBorder="1"/>
    <xf numFmtId="0" fontId="1" fillId="0" borderId="12" xfId="0" applyFont="1" applyBorder="1"/>
    <xf numFmtId="0" fontId="1" fillId="0" borderId="10" xfId="0" applyFont="1" applyBorder="1"/>
    <xf numFmtId="0" fontId="0" fillId="0" borderId="4" xfId="0" applyBorder="1"/>
    <xf numFmtId="0" fontId="12" fillId="0" borderId="14" xfId="0" applyFont="1" applyBorder="1"/>
    <xf numFmtId="0" fontId="12" fillId="0" borderId="0" xfId="0" applyFont="1"/>
    <xf numFmtId="0" fontId="12" fillId="0" borderId="5" xfId="0" applyFont="1" applyBorder="1"/>
    <xf numFmtId="0" fontId="13" fillId="0" borderId="4" xfId="0" applyFont="1" applyBorder="1"/>
    <xf numFmtId="0" fontId="0" fillId="0" borderId="0" xfId="0" applyAlignment="1">
      <alignment wrapText="1"/>
    </xf>
    <xf numFmtId="0" fontId="12" fillId="0" borderId="15" xfId="0" applyFont="1" applyBorder="1"/>
    <xf numFmtId="0" fontId="5" fillId="0" borderId="5" xfId="0" applyFont="1" applyBorder="1"/>
    <xf numFmtId="0" fontId="5" fillId="0" borderId="14" xfId="0" applyFont="1" applyBorder="1"/>
    <xf numFmtId="2" fontId="5" fillId="0" borderId="0" xfId="0" applyNumberFormat="1" applyFont="1"/>
    <xf numFmtId="165" fontId="5" fillId="0" borderId="0" xfId="0" applyNumberFormat="1" applyFont="1"/>
    <xf numFmtId="2" fontId="5" fillId="0" borderId="15" xfId="0" applyNumberFormat="1" applyFont="1" applyBorder="1"/>
    <xf numFmtId="165" fontId="5" fillId="0" borderId="14" xfId="0" applyNumberFormat="1" applyFont="1" applyBorder="1"/>
    <xf numFmtId="2" fontId="5" fillId="0" borderId="14" xfId="0" applyNumberFormat="1" applyFont="1" applyBorder="1"/>
    <xf numFmtId="165" fontId="5" fillId="0" borderId="5" xfId="0" applyNumberFormat="1" applyFont="1" applyBorder="1"/>
    <xf numFmtId="0" fontId="5" fillId="2" borderId="0" xfId="0" applyFont="1" applyFill="1"/>
    <xf numFmtId="0" fontId="3" fillId="2" borderId="0" xfId="0" applyFont="1" applyFill="1"/>
    <xf numFmtId="49" fontId="0" fillId="2" borderId="0" xfId="0" applyNumberFormat="1" applyFill="1"/>
    <xf numFmtId="49" fontId="5" fillId="2" borderId="0" xfId="0" applyNumberFormat="1" applyFont="1" applyFill="1"/>
    <xf numFmtId="49" fontId="0" fillId="0" borderId="0" xfId="0" applyNumberFormat="1"/>
    <xf numFmtId="0" fontId="0" fillId="0" borderId="0" xfId="0" applyAlignment="1">
      <alignment horizontal="left"/>
    </xf>
    <xf numFmtId="9" fontId="5" fillId="0" borderId="0" xfId="0" applyNumberFormat="1" applyFont="1"/>
    <xf numFmtId="49" fontId="5" fillId="2" borderId="0" xfId="0" applyNumberFormat="1" applyFont="1" applyFill="1" applyAlignment="1">
      <alignment horizontal="left"/>
    </xf>
    <xf numFmtId="49" fontId="2" fillId="2" borderId="0" xfId="0" applyNumberFormat="1" applyFont="1" applyFill="1" applyAlignment="1">
      <alignment vertical="center" wrapText="1"/>
    </xf>
    <xf numFmtId="49" fontId="0" fillId="2" borderId="0" xfId="0" applyNumberFormat="1" applyFill="1" applyAlignment="1">
      <alignment wrapText="1"/>
    </xf>
    <xf numFmtId="49" fontId="2" fillId="2" borderId="0" xfId="0" applyNumberFormat="1" applyFont="1" applyFill="1" applyAlignment="1">
      <alignment vertical="center"/>
    </xf>
    <xf numFmtId="0" fontId="5" fillId="2" borderId="0" xfId="1" applyFont="1" applyFill="1"/>
    <xf numFmtId="49" fontId="5" fillId="2" borderId="0" xfId="0" applyNumberFormat="1" applyFont="1" applyFill="1" applyAlignment="1">
      <alignment horizontal="left" vertical="top"/>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horizontal="left" vertical="top" wrapText="1"/>
    </xf>
    <xf numFmtId="0" fontId="0" fillId="0" borderId="0" xfId="0" applyAlignment="1" applyProtection="1">
      <alignment horizontal="left" vertical="top" wrapText="1"/>
      <protection hidden="1"/>
    </xf>
    <xf numFmtId="164" fontId="0" fillId="0" borderId="0" xfId="0" applyNumberFormat="1" applyAlignment="1">
      <alignment horizontal="left" vertical="top" wrapText="1"/>
    </xf>
    <xf numFmtId="164" fontId="0" fillId="0" borderId="0" xfId="0" applyNumberFormat="1" applyAlignment="1">
      <alignment horizontal="right" vertical="top" wrapText="1"/>
    </xf>
    <xf numFmtId="164" fontId="0" fillId="0" borderId="0" xfId="0" applyNumberFormat="1" applyAlignment="1">
      <alignment wrapText="1"/>
    </xf>
    <xf numFmtId="0" fontId="1" fillId="0" borderId="0" xfId="0" applyFont="1" applyAlignment="1">
      <alignment horizontal="center"/>
    </xf>
    <xf numFmtId="0" fontId="1" fillId="0" borderId="0" xfId="0" applyFont="1" applyAlignment="1">
      <alignment horizontal="center" wrapText="1"/>
    </xf>
    <xf numFmtId="0" fontId="1" fillId="4" borderId="11" xfId="0" applyFont="1" applyFill="1" applyBorder="1" applyAlignment="1">
      <alignment horizontal="center"/>
    </xf>
    <xf numFmtId="0" fontId="1" fillId="4" borderId="10" xfId="0" applyFont="1" applyFill="1" applyBorder="1" applyAlignment="1">
      <alignment horizontal="center"/>
    </xf>
    <xf numFmtId="0" fontId="1" fillId="4" borderId="9" xfId="0" applyFont="1" applyFill="1" applyBorder="1" applyAlignment="1">
      <alignment horizontal="center"/>
    </xf>
    <xf numFmtId="0" fontId="1" fillId="4" borderId="15" xfId="0" applyFont="1" applyFill="1" applyBorder="1" applyAlignment="1">
      <alignment horizontal="center" vertical="center"/>
    </xf>
    <xf numFmtId="0" fontId="0" fillId="0" borderId="13" xfId="0" applyBorder="1" applyAlignment="1">
      <alignment horizontal="center" vertical="center"/>
    </xf>
    <xf numFmtId="0" fontId="1" fillId="4"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refreshError="1"/>
      <sheetData sheetId="1" refreshError="1">
        <row r="55">
          <cell r="C55">
            <v>0.04</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zoomScaleNormal="100" workbookViewId="0">
      <selection activeCell="D6" sqref="D6"/>
    </sheetView>
  </sheetViews>
  <sheetFormatPr defaultRowHeight="15" x14ac:dyDescent="0.25"/>
  <cols>
    <col min="1" max="1" width="26.85546875" customWidth="1"/>
    <col min="2" max="2" width="26.7109375" customWidth="1"/>
    <col min="3" max="3" width="25.570312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286</v>
      </c>
    </row>
    <row r="2" spans="1:7" x14ac:dyDescent="0.25">
      <c r="A2" t="s">
        <v>287</v>
      </c>
    </row>
    <row r="4" spans="1:7" x14ac:dyDescent="0.25">
      <c r="A4" s="2" t="s">
        <v>20</v>
      </c>
      <c r="B4" s="2" t="s">
        <v>19</v>
      </c>
      <c r="C4" s="2" t="s">
        <v>2</v>
      </c>
      <c r="D4" s="2" t="s">
        <v>24</v>
      </c>
      <c r="E4" s="2" t="s">
        <v>3</v>
      </c>
    </row>
    <row r="5" spans="1:7" x14ac:dyDescent="0.25">
      <c r="A5" t="s">
        <v>47</v>
      </c>
      <c r="B5" t="s">
        <v>48</v>
      </c>
      <c r="C5" s="11" t="s">
        <v>106</v>
      </c>
      <c r="D5" s="64"/>
      <c r="E5" s="2"/>
    </row>
    <row r="6" spans="1:7" x14ac:dyDescent="0.25">
      <c r="A6" t="s">
        <v>284</v>
      </c>
      <c r="B6" t="s">
        <v>48</v>
      </c>
      <c r="C6" s="65" t="s">
        <v>285</v>
      </c>
      <c r="D6" s="66"/>
      <c r="G6" s="2"/>
    </row>
    <row r="7" spans="1:7" x14ac:dyDescent="0.25">
      <c r="A7" t="s">
        <v>0</v>
      </c>
      <c r="B7" t="s">
        <v>21</v>
      </c>
      <c r="C7" s="65" t="s">
        <v>107</v>
      </c>
      <c r="D7" s="66"/>
      <c r="E7" s="67"/>
    </row>
    <row r="8" spans="1:7" x14ac:dyDescent="0.25">
      <c r="A8" t="s">
        <v>1</v>
      </c>
      <c r="B8" t="s">
        <v>25</v>
      </c>
      <c r="C8" s="65" t="s">
        <v>154</v>
      </c>
      <c r="D8" s="66"/>
      <c r="E8" s="65"/>
    </row>
    <row r="9" spans="1:7" x14ac:dyDescent="0.25">
      <c r="A9" t="s">
        <v>46</v>
      </c>
      <c r="B9" t="s">
        <v>60</v>
      </c>
      <c r="C9" s="65" t="s">
        <v>279</v>
      </c>
      <c r="D9" s="66"/>
      <c r="E9" s="67"/>
    </row>
    <row r="10" spans="1:7" x14ac:dyDescent="0.25">
      <c r="A10" t="s">
        <v>41</v>
      </c>
      <c r="B10" t="s">
        <v>42</v>
      </c>
      <c r="C10" s="65" t="s">
        <v>163</v>
      </c>
      <c r="D10" s="65"/>
      <c r="E10" s="65"/>
      <c r="G10" s="13"/>
    </row>
    <row r="11" spans="1:7" x14ac:dyDescent="0.25">
      <c r="A11" t="s">
        <v>102</v>
      </c>
      <c r="B11" t="s">
        <v>101</v>
      </c>
      <c r="C11" s="65" t="s">
        <v>164</v>
      </c>
      <c r="D11" s="65"/>
      <c r="E11" s="65"/>
      <c r="G11" s="13"/>
    </row>
    <row r="12" spans="1:7" x14ac:dyDescent="0.25">
      <c r="A12" t="s">
        <v>26</v>
      </c>
      <c r="B12" t="s">
        <v>61</v>
      </c>
      <c r="C12" s="65" t="s">
        <v>155</v>
      </c>
      <c r="D12" s="65"/>
      <c r="E12" s="65" t="s">
        <v>157</v>
      </c>
    </row>
    <row r="13" spans="1:7" x14ac:dyDescent="0.25">
      <c r="A13" t="s">
        <v>27</v>
      </c>
      <c r="B13" t="s">
        <v>28</v>
      </c>
      <c r="C13" s="65" t="s">
        <v>156</v>
      </c>
      <c r="D13" s="65"/>
      <c r="E13" s="65" t="s">
        <v>165</v>
      </c>
    </row>
    <row r="14" spans="1:7" x14ac:dyDescent="0.25">
      <c r="A14" t="s">
        <v>29</v>
      </c>
      <c r="B14" t="s">
        <v>30</v>
      </c>
      <c r="C14" s="65" t="s">
        <v>158</v>
      </c>
      <c r="D14" s="65"/>
      <c r="E14" t="s">
        <v>159</v>
      </c>
      <c r="G14" s="13"/>
    </row>
    <row r="15" spans="1:7" x14ac:dyDescent="0.25">
      <c r="A15" t="s">
        <v>31</v>
      </c>
      <c r="B15" s="68">
        <v>2011</v>
      </c>
      <c r="C15" s="65" t="s">
        <v>108</v>
      </c>
      <c r="D15" s="65"/>
      <c r="E15" s="65"/>
    </row>
    <row r="16" spans="1:7" x14ac:dyDescent="0.25">
      <c r="A16" t="s">
        <v>32</v>
      </c>
      <c r="B16" t="s">
        <v>22</v>
      </c>
      <c r="C16" s="65" t="s">
        <v>160</v>
      </c>
      <c r="D16" s="65"/>
      <c r="E16" s="65"/>
    </row>
    <row r="17" spans="1:7" x14ac:dyDescent="0.25">
      <c r="A17" t="s">
        <v>33</v>
      </c>
      <c r="B17" t="s">
        <v>23</v>
      </c>
      <c r="C17" s="65" t="s">
        <v>161</v>
      </c>
      <c r="D17" s="65"/>
      <c r="E17" s="65"/>
    </row>
    <row r="18" spans="1:7" x14ac:dyDescent="0.25">
      <c r="A18" s="1" t="s">
        <v>34</v>
      </c>
      <c r="B18" s="6" t="s">
        <v>57</v>
      </c>
      <c r="C18" s="10" t="s">
        <v>267</v>
      </c>
      <c r="D18" s="10"/>
      <c r="E18" s="66"/>
    </row>
    <row r="19" spans="1:7" x14ac:dyDescent="0.25">
      <c r="A19" s="1" t="s">
        <v>35</v>
      </c>
      <c r="B19" s="1" t="s">
        <v>49</v>
      </c>
      <c r="C19" s="10" t="s">
        <v>198</v>
      </c>
      <c r="D19" s="10"/>
      <c r="E19" s="66" t="s">
        <v>197</v>
      </c>
    </row>
    <row r="20" spans="1:7" x14ac:dyDescent="0.25">
      <c r="A20" s="1" t="s">
        <v>36</v>
      </c>
      <c r="B20" s="1" t="s">
        <v>49</v>
      </c>
      <c r="C20" s="10" t="s">
        <v>120</v>
      </c>
      <c r="D20" s="10"/>
      <c r="E20" s="66" t="s">
        <v>195</v>
      </c>
    </row>
    <row r="21" spans="1:7" x14ac:dyDescent="0.25">
      <c r="A21" s="1" t="s">
        <v>50</v>
      </c>
      <c r="B21" s="1" t="s">
        <v>77</v>
      </c>
      <c r="C21" s="10" t="s">
        <v>281</v>
      </c>
      <c r="D21" s="10" t="s">
        <v>280</v>
      </c>
      <c r="E21" s="66"/>
    </row>
    <row r="22" spans="1:7" x14ac:dyDescent="0.25">
      <c r="A22" s="1" t="s">
        <v>51</v>
      </c>
      <c r="B22" s="1" t="s">
        <v>78</v>
      </c>
      <c r="C22" s="12" t="s">
        <v>261</v>
      </c>
      <c r="D22" s="12"/>
      <c r="E22" s="12" t="s">
        <v>260</v>
      </c>
      <c r="G22" s="13"/>
    </row>
    <row r="23" spans="1:7" x14ac:dyDescent="0.25">
      <c r="A23" s="6" t="s">
        <v>99</v>
      </c>
      <c r="B23" s="6" t="s">
        <v>100</v>
      </c>
      <c r="C23" s="12" t="s">
        <v>262</v>
      </c>
      <c r="D23" s="12"/>
      <c r="E23" s="12"/>
    </row>
    <row r="24" spans="1:7" x14ac:dyDescent="0.25">
      <c r="A24" s="1" t="s">
        <v>76</v>
      </c>
      <c r="B24" s="1" t="s">
        <v>86</v>
      </c>
      <c r="C24" s="69" t="s">
        <v>266</v>
      </c>
      <c r="D24" s="12" t="s">
        <v>162</v>
      </c>
      <c r="E24" s="12" t="s">
        <v>265</v>
      </c>
    </row>
    <row r="25" spans="1:7" x14ac:dyDescent="0.25">
      <c r="A25" s="1" t="s">
        <v>37</v>
      </c>
      <c r="B25" s="1" t="s">
        <v>59</v>
      </c>
      <c r="C25" s="12" t="s">
        <v>263</v>
      </c>
      <c r="D25" s="12"/>
      <c r="E25" s="12" t="s">
        <v>264</v>
      </c>
      <c r="G25" s="13"/>
    </row>
    <row r="26" spans="1:7" ht="15" customHeight="1" x14ac:dyDescent="0.25">
      <c r="A26" s="1" t="s">
        <v>38</v>
      </c>
      <c r="B26" s="1" t="s">
        <v>81</v>
      </c>
      <c r="C26" s="70" t="s">
        <v>109</v>
      </c>
      <c r="D26" s="70" t="s">
        <v>110</v>
      </c>
      <c r="E26" s="75" t="s">
        <v>111</v>
      </c>
    </row>
    <row r="27" spans="1:7" x14ac:dyDescent="0.25">
      <c r="A27" s="1" t="s">
        <v>38</v>
      </c>
      <c r="B27" s="1" t="s">
        <v>81</v>
      </c>
      <c r="C27" s="70" t="s">
        <v>112</v>
      </c>
      <c r="D27" s="70" t="s">
        <v>110</v>
      </c>
      <c r="E27" s="70"/>
    </row>
    <row r="28" spans="1:7" x14ac:dyDescent="0.25">
      <c r="A28" s="1" t="s">
        <v>38</v>
      </c>
      <c r="B28" s="1" t="s">
        <v>81</v>
      </c>
      <c r="C28" s="70" t="s">
        <v>113</v>
      </c>
      <c r="D28" s="70" t="s">
        <v>110</v>
      </c>
      <c r="E28" s="70"/>
    </row>
    <row r="29" spans="1:7" x14ac:dyDescent="0.25">
      <c r="A29" s="1" t="s">
        <v>38</v>
      </c>
      <c r="B29" s="1" t="s">
        <v>81</v>
      </c>
      <c r="C29" s="70" t="s">
        <v>114</v>
      </c>
      <c r="D29" s="70" t="s">
        <v>110</v>
      </c>
      <c r="E29" s="70"/>
    </row>
    <row r="30" spans="1:7" x14ac:dyDescent="0.25">
      <c r="A30" s="1" t="s">
        <v>38</v>
      </c>
      <c r="B30" s="1" t="s">
        <v>81</v>
      </c>
      <c r="C30" s="70" t="s">
        <v>115</v>
      </c>
      <c r="D30" s="70" t="s">
        <v>110</v>
      </c>
      <c r="E30" s="70"/>
    </row>
    <row r="31" spans="1:7" x14ac:dyDescent="0.25">
      <c r="A31" s="1" t="s">
        <v>38</v>
      </c>
      <c r="B31" s="1" t="s">
        <v>81</v>
      </c>
      <c r="C31" s="70" t="s">
        <v>116</v>
      </c>
      <c r="D31" s="70" t="s">
        <v>110</v>
      </c>
      <c r="E31" s="70"/>
    </row>
    <row r="32" spans="1:7" x14ac:dyDescent="0.25">
      <c r="A32" s="1" t="s">
        <v>38</v>
      </c>
      <c r="B32" s="1" t="s">
        <v>81</v>
      </c>
      <c r="C32" s="70" t="s">
        <v>117</v>
      </c>
      <c r="D32" s="70" t="s">
        <v>110</v>
      </c>
      <c r="E32" s="70"/>
    </row>
    <row r="33" spans="1:8" x14ac:dyDescent="0.25">
      <c r="A33" s="1" t="s">
        <v>39</v>
      </c>
      <c r="B33" s="1" t="s">
        <v>58</v>
      </c>
      <c r="C33" s="71"/>
      <c r="D33" s="71"/>
      <c r="E33" s="72"/>
    </row>
    <row r="34" spans="1:8" x14ac:dyDescent="0.25">
      <c r="A34" s="1" t="s">
        <v>40</v>
      </c>
      <c r="B34" s="1" t="s">
        <v>105</v>
      </c>
      <c r="C34" s="73" t="s">
        <v>276</v>
      </c>
      <c r="D34" s="73"/>
      <c r="E34" s="65" t="s">
        <v>166</v>
      </c>
      <c r="G34" s="13"/>
    </row>
    <row r="35" spans="1:8" x14ac:dyDescent="0.25">
      <c r="C35" s="67"/>
      <c r="D35" s="67"/>
      <c r="E35" s="67"/>
    </row>
    <row r="36" spans="1:8" x14ac:dyDescent="0.25">
      <c r="B36" s="1"/>
      <c r="C36" s="67"/>
      <c r="D36" s="67"/>
      <c r="E36" s="67"/>
    </row>
    <row r="37" spans="1:8" x14ac:dyDescent="0.25">
      <c r="B37" s="3" t="s">
        <v>104</v>
      </c>
    </row>
    <row r="38" spans="1:8" x14ac:dyDescent="0.25">
      <c r="B38" s="2" t="s">
        <v>97</v>
      </c>
      <c r="C38" s="2" t="s">
        <v>52</v>
      </c>
      <c r="D38" s="2" t="s">
        <v>45</v>
      </c>
      <c r="E38" s="2" t="s">
        <v>17</v>
      </c>
      <c r="F38" s="2" t="s">
        <v>18</v>
      </c>
      <c r="G38" s="2" t="s">
        <v>62</v>
      </c>
      <c r="H38" s="2" t="s">
        <v>53</v>
      </c>
    </row>
    <row r="39" spans="1:8" x14ac:dyDescent="0.25">
      <c r="A39" s="2" t="s">
        <v>8</v>
      </c>
      <c r="B39" s="8" t="s">
        <v>121</v>
      </c>
      <c r="C39" s="8" t="s">
        <v>278</v>
      </c>
      <c r="D39" s="8" t="s">
        <v>119</v>
      </c>
      <c r="E39" s="63" t="s">
        <v>168</v>
      </c>
      <c r="F39" s="63" t="s">
        <v>258</v>
      </c>
      <c r="G39" s="63"/>
      <c r="H39" s="8" t="s">
        <v>171</v>
      </c>
    </row>
    <row r="40" spans="1:8" x14ac:dyDescent="0.25">
      <c r="A40" s="2" t="s">
        <v>43</v>
      </c>
      <c r="B40" t="s">
        <v>118</v>
      </c>
      <c r="C40" s="8" t="s">
        <v>167</v>
      </c>
      <c r="D40" s="8" t="s">
        <v>119</v>
      </c>
      <c r="E40" s="63" t="s">
        <v>170</v>
      </c>
      <c r="F40" s="63" t="s">
        <v>258</v>
      </c>
      <c r="G40" s="63"/>
      <c r="H40" s="8"/>
    </row>
    <row r="41" spans="1:8" x14ac:dyDescent="0.25">
      <c r="A41" s="2" t="s">
        <v>122</v>
      </c>
      <c r="B41" s="8" t="s">
        <v>123</v>
      </c>
      <c r="C41" s="8" t="s">
        <v>124</v>
      </c>
      <c r="D41" s="8" t="s">
        <v>119</v>
      </c>
      <c r="E41" s="8" t="s">
        <v>168</v>
      </c>
      <c r="F41" s="8" t="s">
        <v>259</v>
      </c>
      <c r="G41" s="8"/>
      <c r="H41" s="8"/>
    </row>
    <row r="42" spans="1:8" x14ac:dyDescent="0.25">
      <c r="A42" s="2"/>
      <c r="B42" s="7"/>
      <c r="C42" s="8"/>
      <c r="D42" s="8"/>
      <c r="E42" s="8"/>
      <c r="F42" s="8"/>
      <c r="G42" s="8"/>
      <c r="H42" s="8"/>
    </row>
    <row r="43" spans="1:8" x14ac:dyDescent="0.25">
      <c r="A43" s="2" t="s">
        <v>54</v>
      </c>
      <c r="B43" s="11"/>
      <c r="C43" s="2"/>
      <c r="D43" s="2"/>
      <c r="E43" s="2"/>
      <c r="F43" s="2"/>
      <c r="G43" s="2"/>
    </row>
    <row r="44" spans="1:8" x14ac:dyDescent="0.25">
      <c r="A44" s="2"/>
      <c r="B44" s="2"/>
      <c r="C44" s="2"/>
      <c r="D44" s="2"/>
      <c r="E44" s="2"/>
      <c r="F44" s="2"/>
      <c r="G44" s="2"/>
    </row>
    <row r="46" spans="1:8" x14ac:dyDescent="0.25">
      <c r="A46" s="3" t="s">
        <v>103</v>
      </c>
    </row>
    <row r="47" spans="1:8" x14ac:dyDescent="0.25">
      <c r="A47" s="2" t="s">
        <v>63</v>
      </c>
      <c r="B47" s="2" t="s">
        <v>82</v>
      </c>
      <c r="C47" s="2" t="s">
        <v>53</v>
      </c>
    </row>
    <row r="48" spans="1:8" x14ac:dyDescent="0.25">
      <c r="A48" s="8" t="s">
        <v>277</v>
      </c>
      <c r="B48" s="8" t="s">
        <v>169</v>
      </c>
      <c r="C48" s="8" t="s">
        <v>275</v>
      </c>
    </row>
    <row r="50" spans="1:7" x14ac:dyDescent="0.25">
      <c r="A50" s="2" t="s">
        <v>64</v>
      </c>
    </row>
    <row r="51" spans="1:7" x14ac:dyDescent="0.25">
      <c r="A51" s="2" t="s">
        <v>66</v>
      </c>
      <c r="B51" s="2" t="s">
        <v>67</v>
      </c>
      <c r="C51" s="2" t="s">
        <v>55</v>
      </c>
      <c r="D51" s="2" t="s">
        <v>56</v>
      </c>
      <c r="E51" s="2" t="s">
        <v>53</v>
      </c>
    </row>
    <row r="52" spans="1:7" x14ac:dyDescent="0.25">
      <c r="A52" s="2" t="s">
        <v>9</v>
      </c>
      <c r="B52" s="64" t="s">
        <v>268</v>
      </c>
      <c r="C52" s="63" t="s">
        <v>269</v>
      </c>
      <c r="D52" s="63" t="s">
        <v>274</v>
      </c>
      <c r="E52" s="63" t="s">
        <v>172</v>
      </c>
      <c r="G52" s="13"/>
    </row>
    <row r="53" spans="1:7" x14ac:dyDescent="0.25">
      <c r="A53" s="2" t="s">
        <v>10</v>
      </c>
      <c r="B53" s="64" t="s">
        <v>270</v>
      </c>
      <c r="C53" s="63" t="s">
        <v>271</v>
      </c>
      <c r="D53" s="63" t="s">
        <v>272</v>
      </c>
      <c r="E53" s="63" t="s">
        <v>273</v>
      </c>
      <c r="G53" s="13"/>
    </row>
    <row r="54" spans="1:7" x14ac:dyDescent="0.25">
      <c r="B54" s="8"/>
      <c r="E54" s="8"/>
    </row>
    <row r="55" spans="1:7" x14ac:dyDescent="0.25">
      <c r="A55" s="2"/>
      <c r="B55" s="11"/>
      <c r="C55" s="8"/>
      <c r="D55" s="8"/>
      <c r="E55" s="8"/>
    </row>
    <row r="58" spans="1:7" x14ac:dyDescent="0.25">
      <c r="C58" s="67"/>
    </row>
    <row r="60" spans="1:7" x14ac:dyDescent="0.25">
      <c r="A60" s="4" t="s">
        <v>65</v>
      </c>
    </row>
    <row r="61" spans="1:7" x14ac:dyDescent="0.25">
      <c r="A61" s="2" t="s">
        <v>68</v>
      </c>
      <c r="B61" s="2" t="s">
        <v>7</v>
      </c>
    </row>
    <row r="62" spans="1:7" x14ac:dyDescent="0.25">
      <c r="A62" s="8" t="s">
        <v>173</v>
      </c>
      <c r="B62" s="8"/>
      <c r="D62" s="74"/>
      <c r="F62"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topLeftCell="A10" zoomScale="80" zoomScaleNormal="80" workbookViewId="0">
      <selection activeCell="F25" sqref="F25"/>
    </sheetView>
  </sheetViews>
  <sheetFormatPr defaultRowHeight="15" x14ac:dyDescent="0.25"/>
  <cols>
    <col min="1" max="1" width="16.42578125" customWidth="1"/>
    <col min="2" max="11" width="29.28515625" customWidth="1"/>
    <col min="12" max="12" width="17.42578125" customWidth="1"/>
    <col min="13" max="13" width="17.140625" customWidth="1"/>
    <col min="17" max="17" width="25.5703125" customWidth="1"/>
    <col min="18" max="18" width="25.28515625" bestFit="1" customWidth="1"/>
    <col min="19" max="19" width="18.85546875" bestFit="1" customWidth="1"/>
  </cols>
  <sheetData>
    <row r="1" spans="1:19" ht="15" customHeight="1" x14ac:dyDescent="0.25">
      <c r="A1" s="2" t="s">
        <v>75</v>
      </c>
      <c r="N1" s="12"/>
      <c r="O1" s="12"/>
      <c r="P1" s="12"/>
      <c r="Q1" s="12"/>
      <c r="R1" s="12"/>
    </row>
    <row r="2" spans="1:19" ht="15" customHeight="1" x14ac:dyDescent="0.25">
      <c r="O2" s="12"/>
      <c r="P2" s="12"/>
      <c r="Q2" s="12"/>
      <c r="R2" s="12"/>
    </row>
    <row r="3" spans="1:19" ht="15" customHeight="1" x14ac:dyDescent="0.25"/>
    <row r="4" spans="1:19" x14ac:dyDescent="0.25">
      <c r="A4" s="2" t="s">
        <v>4</v>
      </c>
      <c r="B4" s="2" t="s">
        <v>69</v>
      </c>
      <c r="C4" s="2" t="s">
        <v>70</v>
      </c>
      <c r="D4" s="2" t="s">
        <v>125</v>
      </c>
      <c r="E4" s="2" t="s">
        <v>71</v>
      </c>
      <c r="F4" s="2" t="s">
        <v>126</v>
      </c>
      <c r="G4" s="84" t="s">
        <v>127</v>
      </c>
      <c r="H4" s="84"/>
      <c r="I4" s="84"/>
      <c r="J4" s="84"/>
      <c r="K4" s="5" t="s">
        <v>128</v>
      </c>
      <c r="L4" s="2" t="s">
        <v>44</v>
      </c>
      <c r="M4" s="84" t="s">
        <v>129</v>
      </c>
      <c r="N4" s="84"/>
      <c r="O4" s="84"/>
      <c r="P4" s="84"/>
      <c r="Q4" s="2" t="s">
        <v>3</v>
      </c>
      <c r="R4" s="2" t="s">
        <v>72</v>
      </c>
      <c r="S4" s="2" t="s">
        <v>202</v>
      </c>
    </row>
    <row r="5" spans="1:19" ht="60" x14ac:dyDescent="0.25">
      <c r="A5" s="76" t="s">
        <v>74</v>
      </c>
      <c r="B5" s="76"/>
      <c r="C5" s="76"/>
      <c r="D5" s="76" t="str">
        <f>IF(ISTEXT(F6),"(NB! Velg tiltakskategori under)","")</f>
        <v>(NB! Velg tiltakskategori under)</v>
      </c>
      <c r="E5" s="76" t="s">
        <v>130</v>
      </c>
      <c r="F5" s="76" t="s">
        <v>130</v>
      </c>
      <c r="G5" s="85" t="s">
        <v>131</v>
      </c>
      <c r="H5" s="85"/>
      <c r="I5" s="85"/>
      <c r="J5" s="85"/>
      <c r="K5" s="76" t="s">
        <v>132</v>
      </c>
      <c r="L5" s="76" t="s">
        <v>130</v>
      </c>
      <c r="M5" s="77" t="s">
        <v>133</v>
      </c>
      <c r="N5" s="76" t="s">
        <v>134</v>
      </c>
      <c r="O5" s="76" t="s">
        <v>135</v>
      </c>
      <c r="P5" s="76" t="s">
        <v>136</v>
      </c>
      <c r="Q5" s="53"/>
      <c r="R5" s="53"/>
      <c r="S5" s="53"/>
    </row>
    <row r="6" spans="1:19" ht="225" x14ac:dyDescent="0.25">
      <c r="A6" s="78" t="s">
        <v>14</v>
      </c>
      <c r="B6" s="79" t="s">
        <v>174</v>
      </c>
      <c r="C6" s="79" t="s">
        <v>137</v>
      </c>
      <c r="D6" s="79" t="s">
        <v>138</v>
      </c>
      <c r="E6" s="79">
        <v>1</v>
      </c>
      <c r="F6" s="79" t="s">
        <v>196</v>
      </c>
      <c r="G6" s="80" t="s">
        <v>175</v>
      </c>
      <c r="H6" s="80" t="s">
        <v>176</v>
      </c>
      <c r="I6" s="80" t="s">
        <v>177</v>
      </c>
      <c r="J6" s="80" t="s">
        <v>178</v>
      </c>
      <c r="K6" s="79" t="s">
        <v>200</v>
      </c>
      <c r="L6" s="79"/>
      <c r="M6" s="79" t="s">
        <v>185</v>
      </c>
      <c r="N6" s="79"/>
      <c r="O6" s="76"/>
      <c r="P6" s="76"/>
      <c r="Q6" s="76"/>
      <c r="R6" s="81" t="s">
        <v>204</v>
      </c>
      <c r="S6" s="81" t="s">
        <v>203</v>
      </c>
    </row>
    <row r="7" spans="1:19" ht="225" x14ac:dyDescent="0.25">
      <c r="A7" s="78" t="s">
        <v>16</v>
      </c>
      <c r="B7" s="79" t="s">
        <v>139</v>
      </c>
      <c r="C7" s="79" t="s">
        <v>137</v>
      </c>
      <c r="D7" s="79" t="s">
        <v>140</v>
      </c>
      <c r="E7" s="79" t="s">
        <v>179</v>
      </c>
      <c r="F7" s="79" t="s">
        <v>180</v>
      </c>
      <c r="G7" s="80" t="s">
        <v>181</v>
      </c>
      <c r="H7" s="80" t="s">
        <v>182</v>
      </c>
      <c r="I7" s="80" t="s">
        <v>183</v>
      </c>
      <c r="J7" s="80" t="s">
        <v>184</v>
      </c>
      <c r="K7" s="79" t="s">
        <v>200</v>
      </c>
      <c r="L7" s="79"/>
      <c r="M7" s="79" t="s">
        <v>186</v>
      </c>
      <c r="N7" s="79"/>
      <c r="O7" s="76"/>
      <c r="P7" s="76"/>
      <c r="Q7" s="53" t="s">
        <v>187</v>
      </c>
      <c r="R7" s="82">
        <v>550000</v>
      </c>
      <c r="S7" s="81" t="s">
        <v>201</v>
      </c>
    </row>
    <row r="8" spans="1:19" ht="15" customHeight="1" x14ac:dyDescent="0.25">
      <c r="A8" s="78" t="s">
        <v>141</v>
      </c>
      <c r="B8" s="79" t="s">
        <v>142</v>
      </c>
      <c r="C8" s="79"/>
      <c r="D8" s="79" t="s">
        <v>143</v>
      </c>
      <c r="E8" s="79" t="s">
        <v>144</v>
      </c>
      <c r="F8" s="79" t="s">
        <v>188</v>
      </c>
      <c r="G8" s="79" t="s">
        <v>205</v>
      </c>
      <c r="H8" s="80"/>
      <c r="I8" s="80"/>
      <c r="J8" s="80"/>
      <c r="K8" s="79" t="s">
        <v>201</v>
      </c>
      <c r="L8" s="79"/>
      <c r="M8" s="79" t="s">
        <v>145</v>
      </c>
      <c r="N8" s="79"/>
      <c r="O8" s="76"/>
      <c r="P8" s="76"/>
      <c r="Q8" s="76"/>
      <c r="R8" s="82">
        <v>140000</v>
      </c>
      <c r="S8" s="81" t="s">
        <v>201</v>
      </c>
    </row>
    <row r="9" spans="1:19" ht="15" customHeight="1" x14ac:dyDescent="0.25">
      <c r="A9" s="78"/>
      <c r="B9" s="79"/>
      <c r="C9" s="79"/>
      <c r="D9" s="79"/>
      <c r="E9" s="79"/>
      <c r="F9" s="79"/>
      <c r="G9" s="79"/>
      <c r="H9" s="80"/>
      <c r="I9" s="80"/>
      <c r="J9" s="80"/>
      <c r="K9" s="79"/>
      <c r="L9" s="79"/>
      <c r="M9" s="79"/>
      <c r="N9" s="79"/>
      <c r="O9" s="76"/>
      <c r="P9" s="76"/>
      <c r="Q9" s="76"/>
      <c r="R9" s="82"/>
      <c r="S9" s="81"/>
    </row>
    <row r="10" spans="1:19" x14ac:dyDescent="0.25">
      <c r="A10" s="76" t="s">
        <v>73</v>
      </c>
      <c r="B10" s="53"/>
      <c r="C10" s="53"/>
      <c r="D10" s="53"/>
      <c r="E10" s="53"/>
      <c r="F10" s="53"/>
      <c r="G10" s="53"/>
      <c r="H10" s="53"/>
      <c r="I10" s="53"/>
      <c r="J10" s="53"/>
      <c r="K10" s="53"/>
      <c r="L10" s="53"/>
      <c r="M10" s="53"/>
      <c r="N10" s="53"/>
      <c r="O10" s="53"/>
      <c r="P10" s="53"/>
      <c r="Q10" s="53"/>
      <c r="R10" s="53"/>
      <c r="S10" s="53"/>
    </row>
    <row r="11" spans="1:19" x14ac:dyDescent="0.25">
      <c r="A11" s="2" t="s">
        <v>14</v>
      </c>
      <c r="B11" t="s">
        <v>174</v>
      </c>
      <c r="C11" t="s">
        <v>137</v>
      </c>
      <c r="D11" t="s">
        <v>138</v>
      </c>
      <c r="E11">
        <v>1</v>
      </c>
      <c r="F11" t="s">
        <v>189</v>
      </c>
    </row>
    <row r="12" spans="1:19" x14ac:dyDescent="0.25">
      <c r="A12" s="2"/>
    </row>
    <row r="13" spans="1:19" x14ac:dyDescent="0.25">
      <c r="A13" s="2"/>
      <c r="E13" s="3" t="s">
        <v>98</v>
      </c>
    </row>
    <row r="14" spans="1:19" x14ac:dyDescent="0.25">
      <c r="A14" s="2" t="s">
        <v>75</v>
      </c>
      <c r="B14" s="2" t="s">
        <v>6</v>
      </c>
      <c r="C14" s="2"/>
      <c r="D14" s="2"/>
      <c r="E14" s="2" t="s">
        <v>11</v>
      </c>
      <c r="F14" s="2"/>
      <c r="I14" s="5" t="s">
        <v>79</v>
      </c>
    </row>
    <row r="15" spans="1:19" ht="15" customHeight="1" x14ac:dyDescent="0.25">
      <c r="A15" s="2"/>
      <c r="B15" s="2" t="s">
        <v>9</v>
      </c>
      <c r="C15" s="2" t="s">
        <v>10</v>
      </c>
      <c r="D15" s="2"/>
      <c r="E15" s="2"/>
      <c r="F15" s="2" t="s">
        <v>9</v>
      </c>
      <c r="G15" s="2" t="s">
        <v>10</v>
      </c>
      <c r="H15" s="2"/>
      <c r="I15" s="2"/>
    </row>
    <row r="16" spans="1:19" ht="15" customHeight="1" x14ac:dyDescent="0.25">
      <c r="A16" s="2" t="s">
        <v>74</v>
      </c>
      <c r="D16" s="2"/>
      <c r="E16" s="2"/>
      <c r="F16" s="2"/>
      <c r="G16" s="2"/>
      <c r="H16" s="2"/>
      <c r="I16" s="2"/>
      <c r="J16" s="2"/>
    </row>
    <row r="17" spans="1:10" ht="15" customHeight="1" x14ac:dyDescent="0.25">
      <c r="A17" s="2" t="s">
        <v>14</v>
      </c>
      <c r="B17" t="s">
        <v>146</v>
      </c>
      <c r="C17" t="s">
        <v>146</v>
      </c>
      <c r="D17" s="2"/>
      <c r="E17" s="2"/>
      <c r="F17" t="s">
        <v>151</v>
      </c>
      <c r="G17" t="s">
        <v>147</v>
      </c>
      <c r="I17" s="2"/>
      <c r="J17" t="s">
        <v>148</v>
      </c>
    </row>
    <row r="18" spans="1:10" ht="15" customHeight="1" x14ac:dyDescent="0.25">
      <c r="A18" s="2" t="s">
        <v>16</v>
      </c>
      <c r="C18" t="s">
        <v>146</v>
      </c>
      <c r="D18" s="2"/>
      <c r="E18" s="2"/>
      <c r="F18" t="s">
        <v>147</v>
      </c>
      <c r="G18" s="2"/>
      <c r="I18" s="2"/>
      <c r="J18" t="s">
        <v>150</v>
      </c>
    </row>
    <row r="19" spans="1:10" ht="15" customHeight="1" x14ac:dyDescent="0.25">
      <c r="A19" s="2" t="s">
        <v>141</v>
      </c>
      <c r="B19" t="s">
        <v>146</v>
      </c>
      <c r="C19" t="s">
        <v>146</v>
      </c>
      <c r="F19" t="s">
        <v>149</v>
      </c>
      <c r="G19" t="s">
        <v>149</v>
      </c>
      <c r="J19" t="s">
        <v>190</v>
      </c>
    </row>
    <row r="20" spans="1:10" ht="15" customHeight="1" x14ac:dyDescent="0.25">
      <c r="A20" s="2"/>
    </row>
    <row r="21" spans="1:10" x14ac:dyDescent="0.25">
      <c r="F21" s="3" t="s">
        <v>80</v>
      </c>
    </row>
    <row r="22" spans="1:10" x14ac:dyDescent="0.25">
      <c r="A22" s="5"/>
      <c r="B22" s="5" t="s">
        <v>4</v>
      </c>
      <c r="C22" s="5"/>
      <c r="D22" s="5"/>
      <c r="E22" s="5" t="s">
        <v>11</v>
      </c>
      <c r="F22" s="5" t="s">
        <v>5</v>
      </c>
      <c r="G22" s="5" t="s">
        <v>95</v>
      </c>
      <c r="H22" s="5" t="s">
        <v>53</v>
      </c>
    </row>
    <row r="23" spans="1:10" ht="30" x14ac:dyDescent="0.25">
      <c r="A23" s="2" t="s">
        <v>12</v>
      </c>
      <c r="B23" t="s">
        <v>14</v>
      </c>
      <c r="C23" t="s">
        <v>16</v>
      </c>
      <c r="D23" t="s">
        <v>141</v>
      </c>
      <c r="E23" t="s">
        <v>152</v>
      </c>
      <c r="F23" s="83" t="s">
        <v>282</v>
      </c>
      <c r="G23" s="14" t="str">
        <f>S6</f>
        <v>Svært usikker (0-25%)</v>
      </c>
    </row>
    <row r="24" spans="1:10" ht="30" x14ac:dyDescent="0.25">
      <c r="A24" s="2" t="s">
        <v>13</v>
      </c>
      <c r="B24" t="s">
        <v>14</v>
      </c>
      <c r="C24" t="s">
        <v>16</v>
      </c>
      <c r="E24" t="s">
        <v>147</v>
      </c>
      <c r="F24" s="83" t="s">
        <v>283</v>
      </c>
      <c r="G24" s="14" t="str">
        <f>S6</f>
        <v>Svært usikker (0-25%)</v>
      </c>
    </row>
    <row r="25" spans="1:10" x14ac:dyDescent="0.25">
      <c r="A25" s="2" t="s">
        <v>15</v>
      </c>
      <c r="B25" t="s">
        <v>14</v>
      </c>
      <c r="E25" t="s">
        <v>151</v>
      </c>
      <c r="F25" s="14" t="str">
        <f>R6</f>
        <v>Trolig middels til høye kostander</v>
      </c>
      <c r="G25" s="14" t="str">
        <f>S6</f>
        <v>Svært usikker (0-25%)</v>
      </c>
    </row>
    <row r="26" spans="1:10" x14ac:dyDescent="0.25">
      <c r="A26" s="2"/>
    </row>
    <row r="27" spans="1:10" x14ac:dyDescent="0.25">
      <c r="A27" s="2"/>
      <c r="E27" s="3" t="s">
        <v>92</v>
      </c>
    </row>
    <row r="28" spans="1:10" x14ac:dyDescent="0.25">
      <c r="A28" s="2" t="s">
        <v>87</v>
      </c>
      <c r="E28" s="3" t="s">
        <v>93</v>
      </c>
    </row>
    <row r="29" spans="1:10" x14ac:dyDescent="0.25">
      <c r="A29" s="2" t="s">
        <v>94</v>
      </c>
      <c r="B29" s="2" t="s">
        <v>88</v>
      </c>
      <c r="C29" s="2" t="s">
        <v>89</v>
      </c>
      <c r="D29" s="2" t="s">
        <v>90</v>
      </c>
      <c r="E29" s="2" t="s">
        <v>91</v>
      </c>
      <c r="F29" s="2" t="s">
        <v>3</v>
      </c>
    </row>
    <row r="30" spans="1:10" x14ac:dyDescent="0.25">
      <c r="A30" s="2" t="s">
        <v>96</v>
      </c>
      <c r="F30" t="s">
        <v>153</v>
      </c>
    </row>
    <row r="32" spans="1:10" x14ac:dyDescent="0.25">
      <c r="A32" s="2" t="s">
        <v>83</v>
      </c>
    </row>
    <row r="33" spans="1:3" x14ac:dyDescent="0.25">
      <c r="A33" s="2" t="s">
        <v>84</v>
      </c>
      <c r="B33" t="s">
        <v>12</v>
      </c>
    </row>
    <row r="34" spans="1:3" x14ac:dyDescent="0.25">
      <c r="A34" s="2" t="s">
        <v>85</v>
      </c>
      <c r="B34" t="s">
        <v>191</v>
      </c>
      <c r="C34" s="13"/>
    </row>
  </sheetData>
  <mergeCells count="3">
    <mergeCell ref="G4:J4"/>
    <mergeCell ref="M4:P4"/>
    <mergeCell ref="G5:J5"/>
  </mergeCells>
  <dataValidations count="3">
    <dataValidation type="list" allowBlank="1" showInputMessage="1" showErrorMessage="1" sqref="K7:K9" xr:uid="{5480A420-A324-479E-AF01-ACE47095E3E3}">
      <formula1>$A$31:$A$32</formula1>
    </dataValidation>
    <dataValidation type="list" allowBlank="1" showInputMessage="1" showErrorMessage="1" promptTitle="Sikkerhet i tiltaksinformasjon" sqref="K6" xr:uid="{122611BC-CEB5-425B-B72A-A4A04F2B6E94}">
      <formula1>$A$31:$A$32</formula1>
    </dataValidation>
    <dataValidation type="list" allowBlank="1" showInputMessage="1" showErrorMessage="1" promptTitle="Tiltakskategori" prompt="Vennligst velg fra nedtrekkslisten" sqref="D6:D9" xr:uid="{F69EB655-9DA7-45AC-AA37-B60AF60A6E48}">
      <formula1>$A$36:$A$49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CE4AC-85FE-4C02-9C49-578B7B43C052}">
  <dimension ref="A1:P78"/>
  <sheetViews>
    <sheetView topLeftCell="A31" workbookViewId="0">
      <selection activeCell="G78" sqref="G78"/>
    </sheetView>
  </sheetViews>
  <sheetFormatPr defaultRowHeight="15" x14ac:dyDescent="0.25"/>
  <cols>
    <col min="1" max="1" width="19.28515625" customWidth="1"/>
    <col min="6" max="7" width="11.7109375" customWidth="1"/>
    <col min="8" max="8" width="17" customWidth="1"/>
  </cols>
  <sheetData>
    <row r="1" spans="1:16" x14ac:dyDescent="0.25">
      <c r="A1" s="12" t="s">
        <v>256</v>
      </c>
      <c r="B1" s="12"/>
      <c r="C1" s="12"/>
      <c r="D1" s="12"/>
      <c r="E1" s="12"/>
      <c r="F1" s="12"/>
      <c r="G1" s="12"/>
      <c r="H1" s="12"/>
      <c r="I1" s="12"/>
      <c r="J1" s="12"/>
      <c r="K1" s="12"/>
      <c r="L1" s="12"/>
    </row>
    <row r="2" spans="1:16" x14ac:dyDescent="0.25">
      <c r="A2" t="s">
        <v>228</v>
      </c>
      <c r="B2" s="27"/>
      <c r="C2" s="27"/>
      <c r="D2" s="27"/>
      <c r="E2" s="27"/>
      <c r="F2" s="27"/>
      <c r="G2" s="27"/>
      <c r="H2" s="27"/>
      <c r="I2" s="27"/>
      <c r="J2" s="27"/>
      <c r="K2" s="27"/>
      <c r="L2" s="27"/>
    </row>
    <row r="3" spans="1:16" x14ac:dyDescent="0.25">
      <c r="A3" t="s">
        <v>227</v>
      </c>
      <c r="B3" s="27"/>
      <c r="C3" s="27"/>
      <c r="D3" s="27"/>
      <c r="E3" s="27"/>
      <c r="F3" s="27"/>
      <c r="G3" s="27"/>
      <c r="H3" s="27"/>
      <c r="I3" s="27"/>
      <c r="J3" s="27"/>
      <c r="K3" s="27"/>
      <c r="L3" s="27"/>
    </row>
    <row r="4" spans="1:16" x14ac:dyDescent="0.25">
      <c r="A4" t="s">
        <v>226</v>
      </c>
      <c r="B4" s="27"/>
      <c r="C4" s="27"/>
      <c r="D4" s="27"/>
      <c r="E4" s="27"/>
      <c r="F4" s="27"/>
      <c r="G4" s="27"/>
      <c r="H4" s="27"/>
      <c r="I4" s="27"/>
      <c r="J4" s="27"/>
      <c r="K4" s="27"/>
      <c r="L4" s="27"/>
    </row>
    <row r="5" spans="1:16" x14ac:dyDescent="0.25">
      <c r="A5" t="s">
        <v>225</v>
      </c>
      <c r="B5" s="27"/>
      <c r="C5" s="27"/>
      <c r="D5" s="27"/>
      <c r="E5" s="27"/>
      <c r="F5" s="27"/>
      <c r="G5" s="27"/>
      <c r="H5" s="27"/>
      <c r="I5" s="27"/>
      <c r="J5" s="27"/>
      <c r="K5" s="27"/>
      <c r="L5" s="27"/>
    </row>
    <row r="6" spans="1:16" x14ac:dyDescent="0.25">
      <c r="A6" s="27"/>
      <c r="B6" s="12"/>
      <c r="C6" s="12"/>
      <c r="D6" s="12"/>
      <c r="E6" s="12"/>
      <c r="F6" s="12"/>
      <c r="G6" s="12"/>
      <c r="H6" s="12"/>
      <c r="I6" s="12"/>
      <c r="J6" s="12"/>
      <c r="K6" s="12"/>
      <c r="L6" s="12"/>
    </row>
    <row r="7" spans="1:16" ht="15.75" thickBot="1" x14ac:dyDescent="0.3"/>
    <row r="8" spans="1:16" ht="15.75" thickBot="1" x14ac:dyDescent="0.3">
      <c r="A8" s="44"/>
      <c r="B8" s="86" t="s">
        <v>252</v>
      </c>
      <c r="C8" s="87"/>
      <c r="D8" s="87"/>
      <c r="E8" s="88"/>
      <c r="F8" s="89" t="s">
        <v>251</v>
      </c>
      <c r="G8" s="91" t="s">
        <v>255</v>
      </c>
      <c r="H8" s="93" t="s">
        <v>254</v>
      </c>
    </row>
    <row r="9" spans="1:16" ht="45.75" thickBot="1" x14ac:dyDescent="0.3">
      <c r="A9" s="43" t="s">
        <v>248</v>
      </c>
      <c r="B9" s="42" t="s">
        <v>247</v>
      </c>
      <c r="C9" s="41" t="s">
        <v>246</v>
      </c>
      <c r="D9" s="41" t="s">
        <v>245</v>
      </c>
      <c r="E9" s="41" t="s">
        <v>244</v>
      </c>
      <c r="F9" s="90"/>
      <c r="G9" s="92"/>
      <c r="H9" s="94"/>
      <c r="I9" s="2"/>
    </row>
    <row r="10" spans="1:16" x14ac:dyDescent="0.25">
      <c r="A10" s="38" t="s">
        <v>243</v>
      </c>
      <c r="B10" s="51"/>
      <c r="C10" s="50"/>
      <c r="D10" s="50"/>
      <c r="E10">
        <f t="shared" ref="E10:E27" si="0">(B10+C10+D10)</f>
        <v>0</v>
      </c>
      <c r="F10" s="54"/>
      <c r="G10" s="38">
        <f t="shared" ref="G10:G27" si="1">SUM(E10:F10)</f>
        <v>0</v>
      </c>
      <c r="H10" s="52"/>
    </row>
    <row r="11" spans="1:16" x14ac:dyDescent="0.25">
      <c r="A11" s="38" t="s">
        <v>242</v>
      </c>
      <c r="B11" s="51"/>
      <c r="C11" s="50"/>
      <c r="D11" s="50"/>
      <c r="E11">
        <f t="shared" si="0"/>
        <v>0</v>
      </c>
      <c r="F11" s="49"/>
      <c r="G11" s="38">
        <f t="shared" si="1"/>
        <v>0</v>
      </c>
      <c r="H11" s="52"/>
      <c r="I11" s="53"/>
      <c r="P11" s="15"/>
    </row>
    <row r="12" spans="1:16" x14ac:dyDescent="0.25">
      <c r="A12" s="38" t="s">
        <v>241</v>
      </c>
      <c r="B12" s="55"/>
      <c r="C12" s="12"/>
      <c r="D12" s="12"/>
      <c r="E12" s="12">
        <f t="shared" si="0"/>
        <v>0</v>
      </c>
      <c r="F12" s="56"/>
      <c r="G12" s="56">
        <f t="shared" si="1"/>
        <v>0</v>
      </c>
      <c r="H12" s="52"/>
      <c r="P12" s="15"/>
    </row>
    <row r="13" spans="1:16" x14ac:dyDescent="0.25">
      <c r="A13" s="38" t="s">
        <v>221</v>
      </c>
      <c r="B13" s="55"/>
      <c r="C13" s="12">
        <v>1</v>
      </c>
      <c r="D13" s="12"/>
      <c r="E13" s="12">
        <f t="shared" si="0"/>
        <v>1</v>
      </c>
      <c r="F13" s="56"/>
      <c r="G13" s="56">
        <f t="shared" si="1"/>
        <v>1</v>
      </c>
      <c r="H13" s="52"/>
      <c r="P13" s="15"/>
    </row>
    <row r="14" spans="1:16" x14ac:dyDescent="0.25">
      <c r="A14" s="38" t="s">
        <v>240</v>
      </c>
      <c r="B14" s="55"/>
      <c r="C14" s="12"/>
      <c r="D14" s="12"/>
      <c r="E14" s="12">
        <f t="shared" si="0"/>
        <v>0</v>
      </c>
      <c r="F14" s="56"/>
      <c r="G14" s="56">
        <f t="shared" si="1"/>
        <v>0</v>
      </c>
      <c r="H14" s="52"/>
    </row>
    <row r="15" spans="1:16" x14ac:dyDescent="0.25">
      <c r="A15" s="38" t="s">
        <v>219</v>
      </c>
      <c r="B15" s="55">
        <v>3</v>
      </c>
      <c r="C15" s="12"/>
      <c r="D15" s="12"/>
      <c r="E15" s="12">
        <f t="shared" si="0"/>
        <v>3</v>
      </c>
      <c r="F15" s="56"/>
      <c r="G15" s="56">
        <f t="shared" si="1"/>
        <v>3</v>
      </c>
      <c r="H15" s="48"/>
    </row>
    <row r="16" spans="1:16" x14ac:dyDescent="0.25">
      <c r="A16" s="38" t="s">
        <v>217</v>
      </c>
      <c r="B16" s="55">
        <v>7</v>
      </c>
      <c r="C16" s="12">
        <v>8</v>
      </c>
      <c r="D16" s="12">
        <v>2</v>
      </c>
      <c r="E16" s="12">
        <f t="shared" si="0"/>
        <v>17</v>
      </c>
      <c r="F16" s="56">
        <v>1</v>
      </c>
      <c r="G16" s="56">
        <f t="shared" si="1"/>
        <v>18</v>
      </c>
      <c r="H16" s="48">
        <v>0</v>
      </c>
    </row>
    <row r="17" spans="1:9" x14ac:dyDescent="0.25">
      <c r="A17" s="38" t="s">
        <v>211</v>
      </c>
      <c r="B17" s="55">
        <v>1</v>
      </c>
      <c r="C17" s="12">
        <v>1</v>
      </c>
      <c r="D17" s="12"/>
      <c r="E17" s="12">
        <f t="shared" si="0"/>
        <v>2</v>
      </c>
      <c r="F17" s="56">
        <v>2</v>
      </c>
      <c r="G17" s="56">
        <f t="shared" si="1"/>
        <v>4</v>
      </c>
      <c r="H17" s="48">
        <v>0</v>
      </c>
    </row>
    <row r="18" spans="1:9" x14ac:dyDescent="0.25">
      <c r="A18" s="38" t="s">
        <v>239</v>
      </c>
      <c r="B18" s="55"/>
      <c r="C18" s="12"/>
      <c r="D18" s="12"/>
      <c r="E18" s="12">
        <f t="shared" si="0"/>
        <v>0</v>
      </c>
      <c r="F18" s="56"/>
      <c r="G18" s="56">
        <f t="shared" si="1"/>
        <v>0</v>
      </c>
      <c r="H18" s="48"/>
    </row>
    <row r="19" spans="1:9" x14ac:dyDescent="0.25">
      <c r="A19" s="38" t="s">
        <v>207</v>
      </c>
      <c r="B19" s="55"/>
      <c r="C19" s="12"/>
      <c r="D19" s="12"/>
      <c r="E19" s="12">
        <f t="shared" si="0"/>
        <v>0</v>
      </c>
      <c r="F19" s="56">
        <v>0</v>
      </c>
      <c r="G19" s="56">
        <v>0</v>
      </c>
      <c r="H19" s="48"/>
    </row>
    <row r="20" spans="1:9" x14ac:dyDescent="0.25">
      <c r="A20" s="38" t="s">
        <v>238</v>
      </c>
      <c r="B20" s="55"/>
      <c r="C20" s="12"/>
      <c r="D20" s="12"/>
      <c r="E20" s="12">
        <f t="shared" si="0"/>
        <v>0</v>
      </c>
      <c r="F20" s="56"/>
      <c r="G20" s="56">
        <f t="shared" si="1"/>
        <v>0</v>
      </c>
      <c r="H20" s="48"/>
    </row>
    <row r="21" spans="1:9" x14ac:dyDescent="0.25">
      <c r="A21" s="38" t="s">
        <v>237</v>
      </c>
      <c r="B21" s="55"/>
      <c r="C21" s="12"/>
      <c r="D21" s="12"/>
      <c r="E21" s="12">
        <f t="shared" si="0"/>
        <v>0</v>
      </c>
      <c r="F21" s="56"/>
      <c r="G21" s="56">
        <f t="shared" si="1"/>
        <v>0</v>
      </c>
      <c r="H21" s="48"/>
    </row>
    <row r="22" spans="1:9" x14ac:dyDescent="0.25">
      <c r="A22" s="38" t="s">
        <v>236</v>
      </c>
      <c r="B22" s="55"/>
      <c r="C22" s="12"/>
      <c r="D22" s="12"/>
      <c r="E22" s="12">
        <f t="shared" si="0"/>
        <v>0</v>
      </c>
      <c r="F22" s="56"/>
      <c r="G22" s="56">
        <f t="shared" si="1"/>
        <v>0</v>
      </c>
      <c r="H22" s="48"/>
    </row>
    <row r="23" spans="1:9" x14ac:dyDescent="0.25">
      <c r="A23" s="38" t="s">
        <v>235</v>
      </c>
      <c r="B23" s="55"/>
      <c r="C23" s="12"/>
      <c r="D23" s="12"/>
      <c r="E23" s="12">
        <f t="shared" si="0"/>
        <v>0</v>
      </c>
      <c r="F23" s="56"/>
      <c r="G23" s="56">
        <f t="shared" si="1"/>
        <v>0</v>
      </c>
      <c r="H23" s="48"/>
    </row>
    <row r="24" spans="1:9" x14ac:dyDescent="0.25">
      <c r="A24" s="38" t="s">
        <v>234</v>
      </c>
      <c r="B24" s="51"/>
      <c r="C24" s="50"/>
      <c r="D24" s="50"/>
      <c r="E24">
        <f t="shared" si="0"/>
        <v>0</v>
      </c>
      <c r="F24" s="49"/>
      <c r="G24" s="38">
        <f t="shared" si="1"/>
        <v>0</v>
      </c>
      <c r="H24" s="48"/>
    </row>
    <row r="25" spans="1:9" x14ac:dyDescent="0.25">
      <c r="A25" s="38" t="s">
        <v>233</v>
      </c>
      <c r="B25" s="51"/>
      <c r="C25" s="50"/>
      <c r="D25" s="50"/>
      <c r="E25">
        <f t="shared" si="0"/>
        <v>0</v>
      </c>
      <c r="F25" s="49"/>
      <c r="G25" s="38">
        <f t="shared" si="1"/>
        <v>0</v>
      </c>
      <c r="H25" s="48"/>
    </row>
    <row r="26" spans="1:9" x14ac:dyDescent="0.25">
      <c r="A26" s="38" t="s">
        <v>232</v>
      </c>
      <c r="B26" s="51"/>
      <c r="C26" s="50"/>
      <c r="D26" s="50"/>
      <c r="E26">
        <f t="shared" si="0"/>
        <v>0</v>
      </c>
      <c r="F26" s="49"/>
      <c r="G26" s="38">
        <f t="shared" si="1"/>
        <v>0</v>
      </c>
      <c r="H26" s="48"/>
    </row>
    <row r="27" spans="1:9" ht="15.75" thickBot="1" x14ac:dyDescent="0.3">
      <c r="A27" s="38" t="s">
        <v>231</v>
      </c>
      <c r="B27" s="51"/>
      <c r="C27" s="50"/>
      <c r="D27" s="50"/>
      <c r="E27">
        <f t="shared" si="0"/>
        <v>0</v>
      </c>
      <c r="F27" s="49"/>
      <c r="G27" s="38">
        <f t="shared" si="1"/>
        <v>0</v>
      </c>
      <c r="H27" s="48"/>
    </row>
    <row r="28" spans="1:9" ht="15.75" thickBot="1" x14ac:dyDescent="0.3">
      <c r="A28" s="46" t="s">
        <v>230</v>
      </c>
      <c r="B28" s="31">
        <f t="shared" ref="B28:H28" si="2">SUM(B10:B27)</f>
        <v>11</v>
      </c>
      <c r="C28" s="47">
        <f t="shared" si="2"/>
        <v>10</v>
      </c>
      <c r="D28" s="47">
        <f t="shared" si="2"/>
        <v>2</v>
      </c>
      <c r="E28" s="47">
        <f t="shared" si="2"/>
        <v>23</v>
      </c>
      <c r="F28" s="46">
        <f>SUM(F10:F27)</f>
        <v>3</v>
      </c>
      <c r="G28" s="46">
        <f>SUM(G10:G27)</f>
        <v>26</v>
      </c>
      <c r="H28" s="45">
        <f t="shared" si="2"/>
        <v>0</v>
      </c>
      <c r="I28" s="2"/>
    </row>
    <row r="32" spans="1:9" x14ac:dyDescent="0.25">
      <c r="A32" t="s">
        <v>253</v>
      </c>
    </row>
    <row r="33" spans="1:12" x14ac:dyDescent="0.25">
      <c r="A33" t="s">
        <v>228</v>
      </c>
      <c r="B33" s="27"/>
      <c r="C33" s="27"/>
      <c r="D33" s="27"/>
      <c r="E33" s="27"/>
      <c r="F33" s="27"/>
      <c r="G33" s="27"/>
      <c r="H33" s="27"/>
      <c r="I33" s="27"/>
      <c r="J33" s="27"/>
    </row>
    <row r="34" spans="1:12" x14ac:dyDescent="0.25">
      <c r="A34" t="s">
        <v>227</v>
      </c>
      <c r="B34" s="27"/>
      <c r="C34" s="27"/>
      <c r="D34" s="27"/>
      <c r="E34" s="27"/>
      <c r="F34" s="27"/>
      <c r="G34" s="27"/>
      <c r="H34" s="27"/>
      <c r="I34" s="27"/>
      <c r="J34" s="27"/>
    </row>
    <row r="35" spans="1:12" x14ac:dyDescent="0.25">
      <c r="A35" t="s">
        <v>226</v>
      </c>
      <c r="B35" s="27"/>
      <c r="C35" s="27"/>
      <c r="D35" s="27"/>
      <c r="E35" s="27"/>
      <c r="F35" s="27"/>
      <c r="G35" s="27"/>
      <c r="H35" s="27"/>
      <c r="I35" s="27"/>
      <c r="J35" s="27"/>
      <c r="K35" s="2"/>
      <c r="L35" s="2"/>
    </row>
    <row r="36" spans="1:12" x14ac:dyDescent="0.25">
      <c r="A36" t="s">
        <v>225</v>
      </c>
      <c r="B36" s="27"/>
      <c r="C36" s="27"/>
      <c r="D36" s="27"/>
      <c r="E36" s="27"/>
      <c r="F36" s="27"/>
      <c r="G36" s="27"/>
      <c r="H36" s="27"/>
      <c r="I36" s="27"/>
      <c r="J36" s="27"/>
    </row>
    <row r="37" spans="1:12" x14ac:dyDescent="0.25">
      <c r="A37" s="27"/>
      <c r="B37" s="12"/>
      <c r="C37" s="12"/>
      <c r="D37" s="12"/>
      <c r="E37" s="12"/>
      <c r="F37" s="12"/>
      <c r="G37" s="12"/>
      <c r="H37" s="12"/>
      <c r="I37" s="12"/>
      <c r="J37" s="12"/>
    </row>
    <row r="38" spans="1:12" ht="15.75" thickBot="1" x14ac:dyDescent="0.3">
      <c r="J38" s="12"/>
    </row>
    <row r="39" spans="1:12" ht="15.75" thickBot="1" x14ac:dyDescent="0.3">
      <c r="A39" s="44"/>
      <c r="B39" s="86" t="s">
        <v>252</v>
      </c>
      <c r="C39" s="87"/>
      <c r="D39" s="87"/>
      <c r="E39" s="88"/>
      <c r="F39" s="89" t="s">
        <v>251</v>
      </c>
      <c r="G39" s="91" t="s">
        <v>250</v>
      </c>
      <c r="H39" s="93" t="s">
        <v>249</v>
      </c>
    </row>
    <row r="40" spans="1:12" ht="45.75" thickBot="1" x14ac:dyDescent="0.3">
      <c r="A40" s="43" t="s">
        <v>248</v>
      </c>
      <c r="B40" s="42" t="s">
        <v>247</v>
      </c>
      <c r="C40" s="41" t="s">
        <v>246</v>
      </c>
      <c r="D40" s="41" t="s">
        <v>245</v>
      </c>
      <c r="E40" s="41" t="s">
        <v>244</v>
      </c>
      <c r="F40" s="90"/>
      <c r="G40" s="92"/>
      <c r="H40" s="94"/>
      <c r="I40" s="2"/>
      <c r="J40" s="2"/>
    </row>
    <row r="41" spans="1:12" x14ac:dyDescent="0.25">
      <c r="A41" s="38" t="s">
        <v>243</v>
      </c>
      <c r="B41" s="57"/>
      <c r="C41" s="57"/>
      <c r="D41" s="57"/>
      <c r="E41" s="58">
        <f t="shared" ref="E41:E58" si="3">SUM(B41:D41)</f>
        <v>0</v>
      </c>
      <c r="F41" s="59"/>
      <c r="G41" s="60">
        <f t="shared" ref="G41:G58" si="4">SUM(E41:F41)</f>
        <v>0</v>
      </c>
      <c r="H41" s="59"/>
      <c r="I41" s="12"/>
    </row>
    <row r="42" spans="1:12" x14ac:dyDescent="0.25">
      <c r="A42" s="38" t="s">
        <v>242</v>
      </c>
      <c r="B42" s="57"/>
      <c r="C42" s="57"/>
      <c r="D42" s="58"/>
      <c r="E42" s="58">
        <f t="shared" si="3"/>
        <v>0</v>
      </c>
      <c r="F42" s="61"/>
      <c r="G42" s="60">
        <f t="shared" si="4"/>
        <v>0</v>
      </c>
      <c r="H42" s="60"/>
      <c r="I42" s="12"/>
    </row>
    <row r="43" spans="1:12" x14ac:dyDescent="0.25">
      <c r="A43" s="38" t="s">
        <v>241</v>
      </c>
      <c r="B43" s="57"/>
      <c r="C43" s="57"/>
      <c r="D43" s="57"/>
      <c r="E43" s="58">
        <f t="shared" si="3"/>
        <v>0</v>
      </c>
      <c r="F43" s="61"/>
      <c r="G43" s="60">
        <f t="shared" si="4"/>
        <v>0</v>
      </c>
      <c r="H43" s="61"/>
      <c r="I43" s="12"/>
    </row>
    <row r="44" spans="1:12" x14ac:dyDescent="0.25">
      <c r="A44" s="38" t="s">
        <v>221</v>
      </c>
      <c r="B44" s="62"/>
      <c r="C44" s="58">
        <v>200.57</v>
      </c>
      <c r="D44" s="58"/>
      <c r="E44" s="58">
        <f t="shared" si="3"/>
        <v>200.57</v>
      </c>
      <c r="F44" s="61"/>
      <c r="G44" s="60">
        <f t="shared" si="4"/>
        <v>200.57</v>
      </c>
      <c r="H44" s="60"/>
      <c r="I44" s="12"/>
    </row>
    <row r="45" spans="1:12" x14ac:dyDescent="0.25">
      <c r="A45" s="38" t="s">
        <v>240</v>
      </c>
      <c r="B45" s="57"/>
      <c r="C45" s="57"/>
      <c r="D45" s="57"/>
      <c r="E45" s="58">
        <f t="shared" si="3"/>
        <v>0</v>
      </c>
      <c r="F45" s="61"/>
      <c r="G45" s="60">
        <f t="shared" si="4"/>
        <v>0</v>
      </c>
      <c r="H45" s="61"/>
      <c r="I45" s="12"/>
      <c r="K45" s="12"/>
      <c r="L45" s="12"/>
    </row>
    <row r="46" spans="1:12" x14ac:dyDescent="0.25">
      <c r="A46" s="38" t="s">
        <v>219</v>
      </c>
      <c r="B46" s="62">
        <v>16.52</v>
      </c>
      <c r="C46" s="57"/>
      <c r="D46" s="57"/>
      <c r="E46" s="58">
        <f t="shared" si="3"/>
        <v>16.52</v>
      </c>
      <c r="F46" s="61"/>
      <c r="G46" s="60">
        <f t="shared" si="4"/>
        <v>16.52</v>
      </c>
      <c r="H46" s="60"/>
      <c r="I46" s="12"/>
      <c r="K46" s="12"/>
      <c r="L46" s="12"/>
    </row>
    <row r="47" spans="1:12" x14ac:dyDescent="0.25">
      <c r="A47" s="38" t="s">
        <v>217</v>
      </c>
      <c r="B47" s="62">
        <v>3344.86</v>
      </c>
      <c r="C47" s="58">
        <v>1831.77</v>
      </c>
      <c r="D47" s="58">
        <v>225.41</v>
      </c>
      <c r="E47" s="58">
        <f t="shared" si="3"/>
        <v>5402.04</v>
      </c>
      <c r="F47" s="61">
        <v>0.23</v>
      </c>
      <c r="G47" s="60">
        <f t="shared" si="4"/>
        <v>5402.2699999999995</v>
      </c>
      <c r="H47" s="60">
        <v>0</v>
      </c>
      <c r="I47" s="12"/>
      <c r="K47" s="5"/>
      <c r="L47" s="5"/>
    </row>
    <row r="48" spans="1:12" x14ac:dyDescent="0.25">
      <c r="A48" s="38" t="s">
        <v>211</v>
      </c>
      <c r="B48" s="57">
        <v>1264.21</v>
      </c>
      <c r="C48" s="57">
        <v>32.61</v>
      </c>
      <c r="D48" s="57"/>
      <c r="E48" s="58">
        <f t="shared" si="3"/>
        <v>1296.82</v>
      </c>
      <c r="F48" s="61">
        <v>14.01</v>
      </c>
      <c r="G48" s="60">
        <f t="shared" si="4"/>
        <v>1310.83</v>
      </c>
      <c r="H48" s="60">
        <v>0</v>
      </c>
      <c r="I48" s="12"/>
      <c r="K48" s="12"/>
      <c r="L48" s="12"/>
    </row>
    <row r="49" spans="1:12" x14ac:dyDescent="0.25">
      <c r="A49" s="38" t="s">
        <v>239</v>
      </c>
      <c r="B49" s="57"/>
      <c r="C49" s="57"/>
      <c r="D49" s="58"/>
      <c r="E49" s="58">
        <f t="shared" si="3"/>
        <v>0</v>
      </c>
      <c r="F49" s="61"/>
      <c r="G49" s="60">
        <f t="shared" si="4"/>
        <v>0</v>
      </c>
      <c r="H49" s="60"/>
      <c r="I49" s="12"/>
      <c r="K49" s="12"/>
      <c r="L49" s="12"/>
    </row>
    <row r="50" spans="1:12" x14ac:dyDescent="0.25">
      <c r="A50" s="38" t="s">
        <v>207</v>
      </c>
      <c r="B50" s="62"/>
      <c r="C50" s="57"/>
      <c r="D50" s="57"/>
      <c r="E50" s="58">
        <f t="shared" si="3"/>
        <v>0</v>
      </c>
      <c r="F50" s="61">
        <v>0</v>
      </c>
      <c r="G50" s="60">
        <v>0</v>
      </c>
      <c r="H50" s="60"/>
      <c r="I50" s="12"/>
      <c r="K50" s="12"/>
      <c r="L50" s="12"/>
    </row>
    <row r="51" spans="1:12" x14ac:dyDescent="0.25">
      <c r="A51" s="38" t="s">
        <v>238</v>
      </c>
      <c r="B51" s="62"/>
      <c r="C51" s="58"/>
      <c r="D51" s="58"/>
      <c r="E51" s="58">
        <f t="shared" si="3"/>
        <v>0</v>
      </c>
      <c r="F51" s="61"/>
      <c r="G51" s="60">
        <f t="shared" si="4"/>
        <v>0</v>
      </c>
      <c r="H51" s="60"/>
      <c r="I51" s="12"/>
      <c r="K51" s="12"/>
      <c r="L51" s="12"/>
    </row>
    <row r="52" spans="1:12" x14ac:dyDescent="0.25">
      <c r="A52" s="38" t="s">
        <v>237</v>
      </c>
      <c r="B52" s="62"/>
      <c r="C52" s="58"/>
      <c r="D52" s="58"/>
      <c r="E52" s="58">
        <f t="shared" si="3"/>
        <v>0</v>
      </c>
      <c r="F52" s="61"/>
      <c r="G52" s="60">
        <f t="shared" si="4"/>
        <v>0</v>
      </c>
      <c r="H52" s="60"/>
      <c r="I52" s="12"/>
      <c r="K52" s="12"/>
      <c r="L52" s="12"/>
    </row>
    <row r="53" spans="1:12" x14ac:dyDescent="0.25">
      <c r="A53" s="38" t="s">
        <v>236</v>
      </c>
      <c r="B53" s="37"/>
      <c r="C53" s="37"/>
      <c r="D53" s="37"/>
      <c r="E53" s="35">
        <f t="shared" si="3"/>
        <v>0</v>
      </c>
      <c r="F53" s="39"/>
      <c r="G53" s="33">
        <f t="shared" si="4"/>
        <v>0</v>
      </c>
      <c r="H53" s="33"/>
      <c r="K53" s="12"/>
      <c r="L53" s="12"/>
    </row>
    <row r="54" spans="1:12" x14ac:dyDescent="0.25">
      <c r="A54" s="38" t="s">
        <v>235</v>
      </c>
      <c r="B54" s="40"/>
      <c r="C54" s="36"/>
      <c r="D54" s="36"/>
      <c r="E54" s="35">
        <f t="shared" si="3"/>
        <v>0</v>
      </c>
      <c r="F54" s="39"/>
      <c r="G54" s="33">
        <f t="shared" si="4"/>
        <v>0</v>
      </c>
      <c r="H54" s="33"/>
      <c r="K54" s="12"/>
      <c r="L54" s="12"/>
    </row>
    <row r="55" spans="1:12" x14ac:dyDescent="0.25">
      <c r="A55" s="38" t="s">
        <v>234</v>
      </c>
      <c r="B55" s="37"/>
      <c r="C55" s="37"/>
      <c r="D55" s="37"/>
      <c r="E55" s="35">
        <f t="shared" si="3"/>
        <v>0</v>
      </c>
      <c r="F55" s="39"/>
      <c r="G55" s="33">
        <f t="shared" si="4"/>
        <v>0</v>
      </c>
      <c r="H55" s="33"/>
      <c r="K55" s="12"/>
      <c r="L55" s="12"/>
    </row>
    <row r="56" spans="1:12" x14ac:dyDescent="0.25">
      <c r="A56" s="38" t="s">
        <v>233</v>
      </c>
      <c r="B56" s="37"/>
      <c r="C56" s="37"/>
      <c r="D56" s="36"/>
      <c r="E56" s="35">
        <f t="shared" si="3"/>
        <v>0</v>
      </c>
      <c r="F56" s="39"/>
      <c r="G56" s="33">
        <f t="shared" si="4"/>
        <v>0</v>
      </c>
      <c r="H56" s="33"/>
      <c r="K56" s="12"/>
      <c r="L56" s="12"/>
    </row>
    <row r="57" spans="1:12" x14ac:dyDescent="0.25">
      <c r="A57" s="38" t="s">
        <v>232</v>
      </c>
      <c r="B57" s="37"/>
      <c r="C57" s="37"/>
      <c r="D57" s="37"/>
      <c r="E57" s="35">
        <f t="shared" si="3"/>
        <v>0</v>
      </c>
      <c r="F57" s="39"/>
      <c r="G57" s="33">
        <f t="shared" si="4"/>
        <v>0</v>
      </c>
      <c r="H57" s="33"/>
      <c r="K57" s="12"/>
      <c r="L57" s="12"/>
    </row>
    <row r="58" spans="1:12" ht="15.75" thickBot="1" x14ac:dyDescent="0.3">
      <c r="A58" s="38" t="s">
        <v>231</v>
      </c>
      <c r="B58" s="37"/>
      <c r="C58" s="37"/>
      <c r="D58" s="36"/>
      <c r="E58" s="35">
        <f t="shared" si="3"/>
        <v>0</v>
      </c>
      <c r="F58" s="34"/>
      <c r="G58" s="33">
        <f t="shared" si="4"/>
        <v>0</v>
      </c>
      <c r="H58" s="32"/>
      <c r="K58" s="12"/>
      <c r="L58" s="12"/>
    </row>
    <row r="59" spans="1:12" ht="15.75" thickBot="1" x14ac:dyDescent="0.3">
      <c r="A59" s="31" t="s">
        <v>230</v>
      </c>
      <c r="B59" s="30">
        <f t="shared" ref="B59:H59" si="5">SUM(B41:B58)</f>
        <v>4625.59</v>
      </c>
      <c r="C59" s="30">
        <f t="shared" si="5"/>
        <v>2064.9499999999998</v>
      </c>
      <c r="D59" s="30">
        <f t="shared" si="5"/>
        <v>225.41</v>
      </c>
      <c r="E59" s="30">
        <f t="shared" si="5"/>
        <v>6915.95</v>
      </c>
      <c r="F59" s="29">
        <f>SUM(F41:F58)</f>
        <v>14.24</v>
      </c>
      <c r="G59" s="28">
        <f>SUM(G41:G58)</f>
        <v>6930.19</v>
      </c>
      <c r="H59" s="28">
        <f t="shared" si="5"/>
        <v>0</v>
      </c>
      <c r="K59" s="12"/>
      <c r="L59" s="12"/>
    </row>
    <row r="60" spans="1:12" x14ac:dyDescent="0.25">
      <c r="K60" s="12"/>
      <c r="L60" s="12"/>
    </row>
    <row r="61" spans="1:12" x14ac:dyDescent="0.25">
      <c r="A61" s="12" t="s">
        <v>229</v>
      </c>
      <c r="B61" s="12"/>
      <c r="C61" s="12"/>
      <c r="D61" s="12"/>
      <c r="E61" s="12"/>
      <c r="K61" s="12"/>
      <c r="L61" s="12"/>
    </row>
    <row r="62" spans="1:12" x14ac:dyDescent="0.25">
      <c r="A62" t="s">
        <v>228</v>
      </c>
      <c r="B62" s="27"/>
      <c r="C62" s="27"/>
      <c r="D62" s="27"/>
      <c r="E62" s="27"/>
      <c r="K62" s="12"/>
      <c r="L62" s="12"/>
    </row>
    <row r="63" spans="1:12" x14ac:dyDescent="0.25">
      <c r="A63" t="s">
        <v>227</v>
      </c>
      <c r="B63" s="27"/>
      <c r="C63" s="27"/>
      <c r="D63" s="27"/>
      <c r="E63" s="27"/>
    </row>
    <row r="64" spans="1:12" x14ac:dyDescent="0.25">
      <c r="A64" t="s">
        <v>226</v>
      </c>
      <c r="B64" s="27"/>
      <c r="C64" s="27"/>
      <c r="D64" s="27"/>
      <c r="E64" s="27"/>
    </row>
    <row r="65" spans="1:5" x14ac:dyDescent="0.25">
      <c r="A65" t="s">
        <v>225</v>
      </c>
      <c r="B65" s="27"/>
      <c r="C65" s="27"/>
      <c r="D65" s="27"/>
      <c r="E65" s="27"/>
    </row>
    <row r="66" spans="1:5" x14ac:dyDescent="0.25">
      <c r="A66" s="27"/>
      <c r="B66" s="12"/>
      <c r="C66" s="12"/>
      <c r="D66" s="12"/>
      <c r="E66" s="12"/>
    </row>
    <row r="67" spans="1:5" ht="15.75" thickBot="1" x14ac:dyDescent="0.3">
      <c r="A67" s="12"/>
      <c r="B67" s="12"/>
      <c r="C67" s="12"/>
      <c r="D67" s="12"/>
      <c r="E67" s="12"/>
    </row>
    <row r="68" spans="1:5" ht="15.75" thickBot="1" x14ac:dyDescent="0.3">
      <c r="A68" s="26" t="s">
        <v>224</v>
      </c>
      <c r="B68" s="25" t="s">
        <v>223</v>
      </c>
      <c r="C68" s="24" t="s">
        <v>222</v>
      </c>
    </row>
    <row r="69" spans="1:5" ht="15.75" thickBot="1" x14ac:dyDescent="0.3">
      <c r="A69" s="20" t="s">
        <v>221</v>
      </c>
      <c r="B69" t="s">
        <v>220</v>
      </c>
      <c r="C69" s="19" t="s">
        <v>206</v>
      </c>
      <c r="E69" s="15"/>
    </row>
    <row r="70" spans="1:5" ht="15.75" thickBot="1" x14ac:dyDescent="0.3">
      <c r="A70" s="26" t="s">
        <v>219</v>
      </c>
      <c r="B70" s="25" t="s">
        <v>218</v>
      </c>
      <c r="C70" s="24" t="s">
        <v>206</v>
      </c>
      <c r="E70" s="15"/>
    </row>
    <row r="71" spans="1:5" x14ac:dyDescent="0.25">
      <c r="A71" s="20" t="s">
        <v>217</v>
      </c>
      <c r="B71" t="s">
        <v>216</v>
      </c>
      <c r="C71" s="19" t="s">
        <v>206</v>
      </c>
      <c r="E71" s="15"/>
    </row>
    <row r="72" spans="1:5" x14ac:dyDescent="0.25">
      <c r="A72" s="20"/>
      <c r="B72" t="s">
        <v>215</v>
      </c>
      <c r="C72" s="19" t="s">
        <v>206</v>
      </c>
      <c r="E72" s="15"/>
    </row>
    <row r="73" spans="1:5" x14ac:dyDescent="0.25">
      <c r="A73" s="20"/>
      <c r="B73" t="s">
        <v>214</v>
      </c>
      <c r="C73" s="19" t="s">
        <v>206</v>
      </c>
      <c r="E73" s="15"/>
    </row>
    <row r="74" spans="1:5" x14ac:dyDescent="0.25">
      <c r="A74" s="20"/>
      <c r="B74" t="s">
        <v>213</v>
      </c>
      <c r="C74" s="19" t="s">
        <v>206</v>
      </c>
      <c r="E74" s="15"/>
    </row>
    <row r="75" spans="1:5" ht="15.75" thickBot="1" x14ac:dyDescent="0.3">
      <c r="A75" s="20"/>
      <c r="B75" t="s">
        <v>212</v>
      </c>
      <c r="C75" s="19" t="s">
        <v>206</v>
      </c>
      <c r="E75" s="15"/>
    </row>
    <row r="76" spans="1:5" x14ac:dyDescent="0.25">
      <c r="A76" s="23" t="s">
        <v>211</v>
      </c>
      <c r="B76" s="22" t="s">
        <v>210</v>
      </c>
      <c r="C76" s="21" t="s">
        <v>206</v>
      </c>
      <c r="E76" s="15"/>
    </row>
    <row r="77" spans="1:5" x14ac:dyDescent="0.25">
      <c r="A77" s="20"/>
      <c r="B77" t="s">
        <v>209</v>
      </c>
      <c r="C77" s="19" t="s">
        <v>206</v>
      </c>
      <c r="E77" s="15"/>
    </row>
    <row r="78" spans="1:5" ht="15.75" thickBot="1" x14ac:dyDescent="0.3">
      <c r="A78" s="18"/>
      <c r="B78" s="17" t="s">
        <v>208</v>
      </c>
      <c r="C78" s="16" t="s">
        <v>206</v>
      </c>
      <c r="E78" s="15"/>
    </row>
  </sheetData>
  <mergeCells count="8">
    <mergeCell ref="B8:E8"/>
    <mergeCell ref="F8:F9"/>
    <mergeCell ref="G8:G9"/>
    <mergeCell ref="H8:H9"/>
    <mergeCell ref="B39:E39"/>
    <mergeCell ref="F39:F40"/>
    <mergeCell ref="G39:G40"/>
    <mergeCell ref="H39:H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A10" sqref="A10"/>
    </sheetView>
  </sheetViews>
  <sheetFormatPr defaultRowHeight="15" x14ac:dyDescent="0.25"/>
  <sheetData>
    <row r="1" spans="1:1" x14ac:dyDescent="0.25">
      <c r="A1" s="9"/>
    </row>
    <row r="2" spans="1:1" x14ac:dyDescent="0.25">
      <c r="A2" t="s">
        <v>192</v>
      </c>
    </row>
    <row r="4" spans="1:1" x14ac:dyDescent="0.25">
      <c r="A4" t="s">
        <v>193</v>
      </c>
    </row>
    <row r="6" spans="1:1" x14ac:dyDescent="0.25">
      <c r="A6" t="s">
        <v>194</v>
      </c>
    </row>
    <row r="8" spans="1:1" x14ac:dyDescent="0.25">
      <c r="A8" t="s">
        <v>199</v>
      </c>
    </row>
    <row r="10" spans="1:1" x14ac:dyDescent="0.25">
      <c r="A10" t="s">
        <v>257</v>
      </c>
    </row>
  </sheetData>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Generell input</vt:lpstr>
      <vt:lpstr>Tiltaksanalyse</vt:lpstr>
      <vt:lpstr>GIS-tabeller</vt:lpstr>
      <vt:lpstr>Referanser</vt:lpstr>
      <vt:lpstr>Referanser!_Hlk511371691</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2018-07-28T08:10:41Z</cp:lastPrinted>
  <dcterms:created xsi:type="dcterms:W3CDTF">2018-04-16T18:56:07Z</dcterms:created>
  <dcterms:modified xsi:type="dcterms:W3CDTF">2019-02-21T15:22:29Z</dcterms:modified>
</cp:coreProperties>
</file>