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naturtyper\"/>
    </mc:Choice>
  </mc:AlternateContent>
  <xr:revisionPtr revIDLastSave="0" documentId="13_ncr:1_{0A23AED2-51BF-4065-AD5E-E28F6F02DBC0}" xr6:coauthVersionLast="40" xr6:coauthVersionMax="40" xr10:uidLastSave="{00000000-0000-0000-0000-000000000000}"/>
  <bookViews>
    <workbookView xWindow="1500" yWindow="4650" windowWidth="27510" windowHeight="15540" xr2:uid="{00000000-000D-0000-FFFF-FFFF00000000}"/>
  </bookViews>
  <sheets>
    <sheet name="Generell input" sheetId="1" r:id="rId1"/>
    <sheet name="Tiltaksanalyse" sheetId="5" r:id="rId2"/>
    <sheet name="GIS-tabeller" sheetId="3" r:id="rId3"/>
    <sheet name="Referanser" sheetId="4" r:id="rId4"/>
  </sheets>
  <definedNames>
    <definedName name="_Toc514068790" localSheetId="1">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0" i="5" l="1"/>
  <c r="H31" i="5"/>
  <c r="G31" i="5"/>
  <c r="J47" i="3" l="1"/>
  <c r="I47" i="3"/>
  <c r="H47" i="3"/>
  <c r="G47" i="3"/>
  <c r="F47" i="3"/>
  <c r="E47" i="3"/>
  <c r="D47" i="3"/>
  <c r="C47" i="3"/>
  <c r="B47" i="3"/>
  <c r="J23" i="3"/>
  <c r="I23" i="3"/>
  <c r="H23" i="3"/>
  <c r="G23" i="3"/>
  <c r="F23" i="3"/>
  <c r="E23" i="3"/>
  <c r="D23" i="3"/>
  <c r="C23" i="3"/>
  <c r="B23" i="3"/>
  <c r="J9" i="5" l="1"/>
  <c r="H9" i="5"/>
  <c r="D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1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1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1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1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1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1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Anders Lyngstad</author>
  </authors>
  <commentList>
    <comment ref="G14" authorId="0" shapeId="0" xr:uid="{00000000-0006-0000-0200-000001000000}">
      <text>
        <r>
          <rPr>
            <b/>
            <sz val="9"/>
            <color indexed="81"/>
            <rFont val="Tahoma"/>
            <family val="2"/>
          </rPr>
          <t>Anders Lyngstad:</t>
        </r>
        <r>
          <rPr>
            <sz val="9"/>
            <color indexed="81"/>
            <rFont val="Tahoma"/>
            <family val="2"/>
          </rPr>
          <t xml:space="preserve">
Det er noe med denne måten å oppgi antall og areal på som blir feil. Det bør oppgis et samla antall+areal per fylke, og så bør det oppgis hvilke kilder som inngår (med antall/areal), OG med hvor mye som overlapper, OG hvor mye nytt de tilfører. Det vil si: En kolonne B med totaloversikt, og så forskyve de andre kolonnene mot høyre.</t>
        </r>
      </text>
    </comment>
  </commentList>
</comments>
</file>

<file path=xl/sharedStrings.xml><?xml version="1.0" encoding="utf-8"?>
<sst xmlns="http://schemas.openxmlformats.org/spreadsheetml/2006/main" count="642" uniqueCount="481">
  <si>
    <t>Tid for vurdering</t>
  </si>
  <si>
    <t>Norsk navn</t>
  </si>
  <si>
    <t>Fyll inn</t>
  </si>
  <si>
    <t>Fritekst ekspert</t>
  </si>
  <si>
    <t>Tiltak</t>
  </si>
  <si>
    <t>Kostnad</t>
  </si>
  <si>
    <t>Måloppnåelse hvis gjennomført alene</t>
  </si>
  <si>
    <t>Usikkerhet</t>
  </si>
  <si>
    <t>Påvirkningsfaktor 1</t>
  </si>
  <si>
    <t>Delmål 1</t>
  </si>
  <si>
    <t>Delmål 2</t>
  </si>
  <si>
    <t>Delmål x</t>
  </si>
  <si>
    <t>Sannsynlighet for måloppnåelse</t>
  </si>
  <si>
    <t>Tiltakspakke 1</t>
  </si>
  <si>
    <t>Tiltakspakke 2</t>
  </si>
  <si>
    <t>Tiltak 1</t>
  </si>
  <si>
    <t>Tiltak 2</t>
  </si>
  <si>
    <t>Omfang</t>
  </si>
  <si>
    <t>Styrke</t>
  </si>
  <si>
    <t>Presisering/betydning</t>
  </si>
  <si>
    <t>Hva</t>
  </si>
  <si>
    <t>måned 2018</t>
  </si>
  <si>
    <t>CR; EN; VU; NT</t>
  </si>
  <si>
    <t>kritisk truet; sterkt truet; sårbar; nær truet</t>
  </si>
  <si>
    <t>Kunnskapshull/Usikkerhet</t>
  </si>
  <si>
    <t>Følg Artsdatabankens navn i Rødlista for naturtyper 2011</t>
  </si>
  <si>
    <t xml:space="preserve">Avgrensning etter NiN 2.0 </t>
  </si>
  <si>
    <t>Avgrensning som forvaltningsenhet</t>
  </si>
  <si>
    <t>Gi en anbefaling om naturtypens avgrensning som hensiktsmessig forvaltningsenhet, beskrevet ved hjelp av NiN 2.0</t>
  </si>
  <si>
    <t>Avgrensning mot Naturtyper av nasjonal forvaltningsinteresse</t>
  </si>
  <si>
    <t>Følg definisjonene av NNF-er i NINA Kortrapport 72</t>
  </si>
  <si>
    <t>Tid for rødlistevurdering</t>
  </si>
  <si>
    <t>Rødlistestatus forkortelse 2011</t>
  </si>
  <si>
    <t>Rødlistestatus 2011</t>
  </si>
  <si>
    <t>Kriterier 2011</t>
  </si>
  <si>
    <t>Andel av nordisk forekomst</t>
  </si>
  <si>
    <t>Andel av europeisk forekomst</t>
  </si>
  <si>
    <t>Naturtypens reelle areal</t>
  </si>
  <si>
    <t>Økosystemtjenester</t>
  </si>
  <si>
    <t>Samfunnsøkonomisk verdi</t>
  </si>
  <si>
    <t>Trua arter og artsmangfold</t>
  </si>
  <si>
    <t>Økologi</t>
  </si>
  <si>
    <t xml:space="preserve">Naturtypens økologiske egenskaper. </t>
  </si>
  <si>
    <t>Påvirkningsfaktor 2</t>
  </si>
  <si>
    <t>Samvirking med andre tiltak</t>
  </si>
  <si>
    <t>Tidsrom</t>
  </si>
  <si>
    <t>Om naturtypen</t>
  </si>
  <si>
    <t>Vurdert av</t>
  </si>
  <si>
    <t>Navn, institusjon</t>
  </si>
  <si>
    <t>Kun hvis dette er mulig</t>
  </si>
  <si>
    <t>Antall forekomster NiN</t>
  </si>
  <si>
    <t>Antall forekomster Naturbase</t>
  </si>
  <si>
    <t>Utdypende beskrivelse av påvirkningsfaktor</t>
  </si>
  <si>
    <t>Ekspertvurdering</t>
  </si>
  <si>
    <t>Samspill mellom påvirkningsfaktorer</t>
  </si>
  <si>
    <t>Målsetting per 2035 (hva må til)</t>
  </si>
  <si>
    <t>Nullalternativ per 2035</t>
  </si>
  <si>
    <t>Kolonne D  i Naturtyper rødlisteinformasjon, eks. 4.1.a(1)</t>
  </si>
  <si>
    <t>Beskrives med ord</t>
  </si>
  <si>
    <t xml:space="preserve">Kolonne I i Naturtyper rødlisteinformasjon. Suppler med fritekst basert på vurderingene i de to raden over. </t>
  </si>
  <si>
    <t>Maks 3 setninger som beskriver naturtypen</t>
  </si>
  <si>
    <t>Følg Artsdatabankens oversettelse mellom Rødlista for naturtyper 2011 og NiN 2.0, finnes i vedlegg Liste_trua_naturtyper_truanatur_v3.pdf. Bruk kolonne for fritekst for eventuelle presiseringer.</t>
  </si>
  <si>
    <t>Endring i forhold til rødliste</t>
  </si>
  <si>
    <t>Hovedmål (rødlistestatus 2035)</t>
  </si>
  <si>
    <t>Delmål</t>
  </si>
  <si>
    <t>Estimat basert på rødlista</t>
  </si>
  <si>
    <t>Mål for naturtypen</t>
  </si>
  <si>
    <t>Naturtype-egenskap</t>
  </si>
  <si>
    <t>Tid til naturtypen utgår/endrer status uten tiltak</t>
  </si>
  <si>
    <t>Tiltak (navn på tiltak)</t>
  </si>
  <si>
    <t>Type tiltak (avdempende eller kompenserende)</t>
  </si>
  <si>
    <t>Påvirkningsfaktor</t>
  </si>
  <si>
    <t>Kostnad (Menon fyller inn)</t>
  </si>
  <si>
    <t>Igangsatte tiltak</t>
  </si>
  <si>
    <t>Nye tiltak</t>
  </si>
  <si>
    <t>Tiltak x+1</t>
  </si>
  <si>
    <t>Tiltak x+2</t>
  </si>
  <si>
    <t>Tiltak x+y</t>
  </si>
  <si>
    <t>Tiltaksanalyse</t>
  </si>
  <si>
    <t>Geografiske mangler</t>
  </si>
  <si>
    <t>NiN-basen. Se tabell i arket "GIS-tabeller". Spesifiser: dekker arealet kun naturtypen, eller andre naturtyper også?</t>
  </si>
  <si>
    <t>Naturbase. Se tabell i arket "GIS-tabeller". Spesifiser: dekker arealet kun naturtypen, eller andre naturtyper også?</t>
  </si>
  <si>
    <t>Kommentar</t>
  </si>
  <si>
    <t>Se presisering i manual</t>
  </si>
  <si>
    <t>Rødlistestatus forkortelse</t>
  </si>
  <si>
    <t>Oppsummerende anbefaling</t>
  </si>
  <si>
    <t>Anbefalt tiltakspakke</t>
  </si>
  <si>
    <t>Begrunnelse</t>
  </si>
  <si>
    <t>Angi hvor stor prosentandel av potensielle forekomster som er kartlagt. Se også presisering i manual.</t>
  </si>
  <si>
    <t>Kunnskapsinnhenting</t>
  </si>
  <si>
    <t>Navn</t>
  </si>
  <si>
    <t>Kunnskapshull - kategori</t>
  </si>
  <si>
    <t>Kunnskapshull - beskrivelse</t>
  </si>
  <si>
    <t>Innhold</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</si>
  <si>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</si>
  <si>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</si>
  <si>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</si>
  <si>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Usikkerhet kostnad (Menon fyller inn)</t>
  </si>
  <si>
    <t>Prosjekt 1</t>
  </si>
  <si>
    <t>Prosjekt 2</t>
  </si>
  <si>
    <t>Type</t>
  </si>
  <si>
    <t>Antall forekomster andre kilder</t>
  </si>
  <si>
    <t>F. eks. Myrbase</t>
  </si>
  <si>
    <t xml:space="preserve">Beskriv hva som karakteriserer en god tilstand for naturtypen </t>
  </si>
  <si>
    <t>God tilstand</t>
  </si>
  <si>
    <t xml:space="preserve">Ned ett nivå på Rødlista fra dagens kategori. For alternative hovedmål, se manual.  </t>
  </si>
  <si>
    <t>Alle påvirkningsfaktorer fra rødlista (hentes fra kolonne G i "Påvirkningsfaktorer per art", rangert i relativ styrke, les mer i manual. Tidsrom, Omfang og Alvorlighetsgrad hentes fra rødlista på nett.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</si>
  <si>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 xml:space="preserve">Oppgi forekomst av trua arter (listes opp arter adskilt med ; hvis mulig). Beskriv artsmangfoldet i kolonnen for fritekst. </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</si>
  <si>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</si>
  <si>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</si>
  <si>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</si>
  <si>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</si>
  <si>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</si>
  <si>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</si>
  <si>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</si>
  <si>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</si>
  <si>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</si>
  <si>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</si>
  <si>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</si>
  <si>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</si>
  <si>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Tiltak 3</t>
  </si>
  <si>
    <t>Tiltak 4</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</si>
  <si>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</si>
  <si>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</si>
  <si>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</si>
  <si>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</si>
  <si>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</si>
  <si>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</si>
  <si>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</si>
  <si>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</si>
  <si>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</si>
  <si>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</si>
  <si>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</si>
  <si>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</si>
  <si>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</si>
  <si>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</si>
  <si>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</si>
  <si>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</si>
  <si>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</si>
  <si>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</si>
  <si>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</si>
  <si>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</si>
  <si>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</si>
  <si>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</si>
  <si>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</si>
  <si>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</si>
  <si>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</si>
  <si>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</si>
  <si>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</si>
  <si>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</si>
  <si>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</si>
  <si>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</si>
  <si>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</si>
  <si>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</si>
  <si>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</si>
  <si>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</si>
  <si>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</si>
  <si>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</si>
  <si>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</si>
  <si>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</si>
  <si>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</si>
  <si>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</si>
  <si>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</si>
  <si>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</si>
  <si>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</si>
  <si>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</si>
  <si>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</si>
  <si>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</si>
  <si>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</si>
  <si>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</si>
  <si>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</si>
  <si>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</si>
  <si>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</si>
  <si>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</si>
  <si>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</si>
  <si>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</si>
  <si>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</si>
  <si>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</si>
  <si>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</si>
  <si>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</si>
  <si>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</si>
  <si>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</si>
  <si>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</si>
  <si>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</si>
  <si>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</si>
  <si>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</si>
  <si>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</si>
  <si>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</si>
  <si>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</si>
  <si>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</si>
  <si>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</si>
  <si>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</si>
  <si>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25-50%</t>
  </si>
  <si>
    <t>50-75%</t>
  </si>
  <si>
    <t>75-100%</t>
  </si>
  <si>
    <t>75-85% måloppnåelse; 85-95% måloppnåelse; 95-100% måloppnåelse, les mer i manualen.</t>
  </si>
  <si>
    <t>50-75% måloppnåelse; 75-85% måloppnåelse; 85-95% måloppnåelse; 95-100% måloppnåelse, les mer i manualen</t>
  </si>
  <si>
    <t>Anders Lyngstad og Dag-Inge Øien, NTNU Vitenskapsmuseet</t>
  </si>
  <si>
    <t>Juni</t>
  </si>
  <si>
    <t>Kystnedbørsmyr</t>
  </si>
  <si>
    <t>Kystnedbørsmyr er nedbørsmyr i sterkt og klar oseanisk vegetasjonsseksjon (O3 og O2), og omfatter torvmarksformene atlantisk høgmyr, kanthøgmyr, terrengdekkende myr og planmyr.</t>
  </si>
  <si>
    <t>Myr defineres som et landområde med fuktighetskrevende vegetasjon som danner torv, og i myr er hydrologi (vannhusholdning) og høyt vannivå helt dominerende viktig. Høyt vannivå hindrer fullstendig nedbrytning av organisk materiale gjennom bl.a. lite tilgjengelig oksygen, og er derfor sentralt for torvakkumulering. De mest fundamentale økologiske faktorene på myr er den eller de som er avgjørende for om torv bygges opp. Torvmoser er uten sammenligning den viktigste slekta på myr i boreale områder, og dette gjelder både dekning, bidrag til torvakkumulering, og utvikling av myrene over tid. På et overordnet nivå er det klima, topografi og mineraljordas beskaffenhet som avgjør hvor det dannes myr. Disse faktorene kontrollerer i stor grad hydrologien i et område gjennom å påvirke mønstre i nedbør, temperatur og avrenning av vann.
Kystnedbørsmyr omfatter atlantisk høgmyr, kanthøgmyr, terrengdekkende myr og planmyr (Moen mfl. 2011), og defineres som nedbørsmyr i sterkt og klart oseanisk vegetasjonsseksjon (O3 og O2). Atlantisk høgmyr har torvkupler på samme måte som typisk (sentrisk) høgmyr, og kan også ha eksentriske og konsentriske strukturer på myrflata. Lagg og kantskråning med kantskog mangler imidlertid. Atlantisk høgmyr finnes vanligvis i åpne myrlandskap i veksling med terrengdekkende myr, og uten skarpe grenser mellom typene. Kanthøgmyrer opptrer i nedbørrike områder som ligger høgere over havet enn de andre distinkte høgmyrtypene. De er vanligvis små, sterkt hvelva, ombrotrofe myrmassiv med markert lagg, og de ligger i kanten av myrkompleks dominert av minerotrof myr. Sammenlignet med typisk høgmyr har kanthøgmyra sterkt omdanna torv helt til overflata og dessuten ofte partier med naken torv og erosjon. Terrengdekkende myr brukes her om myrmassiv dominert av ombrotrofe partier som dekker både hauger, platåer og skråninger som et teppe. Minerotrofe partier dekker mindre enn 20 %, og torva er sterkt omsatt og relativt tynn. Planmyr er ombrotrofe myrmassiv uten skikkelig hvelving, torva har varierende tykkelse (kan være relativt tynn), og det kan forekomme små minerotrofe partier mellom de dominerende ombrotrofe. Planmyr er brukt som en "samlesekk" for ombrotrofe myrer som ikke lar seg klassifisere til høgmyr eller terrengdekkende myr, og er derfor heller ikke definert som en torvmarksform i NiN.</t>
  </si>
  <si>
    <t>Vi vet for lite om utbredelse og økologiske forhold på myrer i Nord-Norge. Det er blant annet uklart hvor langt nord det finnes kanthøgmyr, og om det finnes ulike typer terrengdekkende myr tilsvarende som i  Sør-Norge. Det bør gjennomføres undersøkelser av kystnedbørsmyr i Nord-Norge for å se når de har oppstått og hvordan de har utviklet seg, og vi vil da kunne avgjøre om de er av samme type som i Sør-Norge.</t>
  </si>
  <si>
    <t>I "Fagsystem for fastsetting av god økologisk tilstand" legger Lyngstad et al. (2017) til grunn at hydrologien må være helt intakt for å si at det er "god økologisk tilstand" på myr. Dette betyr at det ikke forekommer inngrep som forstyrrer vasshusholdningen på myra. Mer presist kan vi si at dette bedømmes innenfor et myrmassiv (torvmarksform i NiN). Myrmassiv er hydromorfologiske enheter, og det vil si at det som påvirker hydrologien på én del av et myrmassiv vil påvirke hydrologien til hele myrmassivet.</t>
  </si>
  <si>
    <t>3TO-HA Atlantisk høgmyr, 3TO-HN Kanthøgmyr, 3TO-TE Terrengdekkende myr</t>
  </si>
  <si>
    <t>I forvaltningssammenheng er det torvmarksform (= myrmassiv), som er hydromorfologiske enheter, eller myrkompleks som er de mest relevante forvaltningsenhetene. I NiN 2 er imidlertid kompleksnivået ikke ferdig utviklet. Inngrep i hydrologi er den viktigste påvirkningsfaktoren i myr, og dette påvirker på skalaen myrmassiv. Hovedtyper eller grunntyper forekommer ofte i finskala mosaikk, og vil være uegnet som forvaltningsenheter. Typen bør avgrenses som kombinasjonen av de tre torvmarksformene 3TO-HA Atlantisk høgmyr, 3TO-HN Kanthøgmyr, 3TO-TE Terrengdekkende myr. I tillegg inngår planmyr i typen (se over).</t>
  </si>
  <si>
    <t>Kystnedbørsmyr er en egen NNF.</t>
  </si>
  <si>
    <t>2011</t>
  </si>
  <si>
    <t>VU</t>
  </si>
  <si>
    <t>Sårbar</t>
  </si>
  <si>
    <t>1.2.; 4.1.</t>
  </si>
  <si>
    <t>Kystnedbørsmyr finnes innenfor de nordiske landene så godt som bare i Norge. Et unntak er noen få forekomster av atlantisk høgmyr i Danmark, samt noen lokaliteter med overgangsformer mellom atlantisk høgmyr og typisk (sentrisk) høgmyr langs Sveriges vestkyst (Joosten et al. 2017). Vi kan anta med stor grad av sikkerhet at forekomsten i Norge utgjør over 90 % av forekomsten i Norden.</t>
  </si>
  <si>
    <t>Det angis arealtall for EU samt noen land i tillegg i den europeiske rødlista for naturtyper, men tallene for Norge er misvisende, og det kan også være tilfelle for andre land. Typeinndelingen er dessuten svært forskjellig fra den som er brukt hos oss. Kystnedbørsmyr er vidt utbredt i Storbritannia, og finnes spredt langs vestkysten av Europa sørover til det nordvestlige Spania. Norges andel utgjør klart mindre enn 50 %, men utover det er det svært vanskelig å gi et mer nøyaktig estimat. Viktigere enn Norges andel av europeisk forekomst er at vi antakelig er det eneste landet i Europa med forekomster av intakt, og lite påvirka kystnedbørsmyr.</t>
  </si>
  <si>
    <t>20</t>
  </si>
  <si>
    <t>225</t>
  </si>
  <si>
    <t>371</t>
  </si>
  <si>
    <t>Vi har vurdert tre ulike NiN-datasett; forvaltningsprioriterte naturtyper (FPNT), basiskartlegging (verneområder) og rutekartlegging. Det er kun datasettene for FPNT og basiskartleggingen som har informasjon om torvmarksform, og som dermed kan nyttes i denne sammenheng. Data fra NiN-kartlegginger ser ut til å være av variabel kvalitet, og der det flere steder er sterk tvil om type er riktig angitt. Vi har "godkjent" 20 lokaliteter, og har da slått sammen registreringer vi anser som myrmassiver innenfor myrkompleks. Myrkompleks er altså nivået for en lokalitet i denne sammenheng. 13 av disse lokalitetene er ikke registrert i andre datasett.</t>
  </si>
  <si>
    <t>Data fra Naturbase er arbeidskrevende og vanskelig å benytte fordi kvaliteten på beskrivelsene varierer, og kategoriene i DN-håndbok 13 er ikke nødvendigvis sammenfallende med enheter fra annen klassifisering. Vi gjennomførte i 2012 en vurdering av 1750 naturtypelokaliteter (myrlokaliteter) med tanke på å fastslå hvilke myrer som faktisk er henholdsvis typisk høgmyr og oseanisk nedbørmyr (vedlegg 3 i Lyngstad et al. 2012). Vi kom da fram til 187 med sannsynlig forekomst av oseanisk nedbørmyr (= kystnedbørsmyr) i dette materialet. Det har kommet til en god del nye lokaliteter i Naturbase siden den gang, og noen av disse kan være "gamle" lokaliteter som har blitt endret. Vi har tatt en rask gjennomgang av disse og kommet fram til at 38 inneholder Kystnedbørsmyr. Av disse 225 lokalitetene overlapper 108 med Myrbaselokaliteter, slik antallet lokaliteter i dette materialet som kommer i tillegg til Myrbaselokalitetene er 117.</t>
  </si>
  <si>
    <t>Myrbasen er bygd opp med data fra kartlegginger av myr i Sør-Norge i forbindelse med landsplan for myrreservater (1969-85). I Myrbase er det bl.a. angitt informasjon om myrmassiv, og det gir grunnlag for å enkelt hente ut informasjon om lokaliteter med kystnedbørsmyr. Kvaliteten på datamaterialet er god, og med relativt lite sprik. Usikkerheten er først og fremst knyttet til klassifisering av overgangsformer mellom sentrisk høgmyr og atlantisk høgmyr eller planmyr. Lokalitetene i Myrbase består av myrlokaliteter større enn 10 daa som inneholder terrengdekkende myr, kanthøgmyr, atlantisk høgmyr, samt lokaliteter med planmyr i sterkt og klart oseanisk bioklimatisk seksjon.</t>
  </si>
  <si>
    <t>Naturtypen er ikke systematisk kartlagt, og spesielt er det store kunnskapshull i Nord-Norge (jf. utbredelseskart). Det er usikkert hvor langt nord de relevante myrmassivtypene forekommer, men det er sannsynlig at de nordligste lokalitetene vil være planmyr i oseaniske, kystnære områder i Troms.  De nordligste kystnedbørsmyrene som er godt beskrevet ligger på Andøya i Nordland. Kanthøgmyr er dårligere kartlagt enn de andre typene, og låg andel kartlagte kanthøgmyrer er årsaken til at vi anser at bare 30 % av lokalitetene er kartlagt.</t>
  </si>
  <si>
    <t>Vi vet nok om utbredelsen til å si at naturtypen er relevant for alle kystfylkene fra og med Vest-Agder til Nordland, mens kunnskapsgrunnlaget er for svakt til å avgjøre om Troms også er relevant. Det går an å lage ei liste over kommuner der typen er kjent, men mørketallene er store. Det er sannsynlig at de fleste kystkommuner har forekomster av kystnedbørsmyr.</t>
  </si>
  <si>
    <t>1400  km² (500-2300) km²</t>
  </si>
  <si>
    <t>10 %</t>
  </si>
  <si>
    <t>Støttende: Artsmangfold; jordoppbygging; næringsomsetning (alle er bærekraftige).
Forsynende: Ville planter og bær (bærekraftig); torv til ulike formål (destruktivt)
Regulerende: Klimaregulering; vasskvalitet; flomdemping; branndemping (alle er bærekraftige)
Kulturelle: Friluftsliv og rekreasjon (stort sett bærekraftig, men vil påvirke negativt ved intensiv bruk (tråkkproblematikk)); vitenskapelig og historisk dokument (bærekraftig); stedsidentitet (bærekraftig); åndelige, symbolske eller religiøse verdier (bærekraftig)</t>
  </si>
  <si>
    <t>Dårlig kjent</t>
  </si>
  <si>
    <t>Kystnedbørsmyr er resultatet av gunstige forhold for torvakkumulering, utvikling og vekst hos myr over flere tusen år. Typen er blant de viktigste for opptak og langsiktig lagring av karbon. Atlantisk høgmyr kan ha like tjukke torvlag som sentrisk høgmyr, mens torva i planmyr varierer mer. Terrengdekkende myr har generelt tynn torv. Inngrep i hydrologien på myr og torvmark gir store klimagassutslipp, og for Norge dreier det seg anslagsvis om utslipp tilsvarende ca. 10 % av våre årlige utslipp (Joosten et al. 2015). Blant de andre naturgodene fra kystnedbørsmyr er særlig regulering av vasskvalitet potensielt viktig, men også det at de ofte står igjen som "øyer" av natur i et landskap som ellers er preget av inngrep og menneskelig aktivitet er viktig. Det kan gi grunnlag for dyreliv (fugl og annen fauna) som ellers ville ha forsvunnet fra et område.</t>
  </si>
  <si>
    <t>Påvirkningsfaktor 3</t>
  </si>
  <si>
    <t>Påvirkningsfaktor 4</t>
  </si>
  <si>
    <t>Påvirkningsfaktor 5</t>
  </si>
  <si>
    <t>Påvirkningsfaktor 6</t>
  </si>
  <si>
    <t>Påvirkningsfaktor 7</t>
  </si>
  <si>
    <t>Påvirkningsfaktor 8</t>
  </si>
  <si>
    <t>Påvirkning på habitat &gt; Landbruk &gt; Jordbruk</t>
  </si>
  <si>
    <t>Drenering (grøfting)</t>
  </si>
  <si>
    <t>Pågående</t>
  </si>
  <si>
    <t>Minoriteten av forekomstarealet påvirkes (&lt; 50 %)</t>
  </si>
  <si>
    <t>Langsom, men signifikant, reduksjon (&lt; 20 % over 10 år)</t>
  </si>
  <si>
    <t>Oppdyrking</t>
  </si>
  <si>
    <t>Påvirkning på habitat &gt; Habitatpåvirkning på ikke landbruksarealer (terrestrisk) &gt; Utbygging/utvinning</t>
  </si>
  <si>
    <t>Torvbryting</t>
  </si>
  <si>
    <t>Vindkraftutbygging</t>
  </si>
  <si>
    <t>Boligbebyggelse/boligutbygging</t>
  </si>
  <si>
    <t>Infrastruktur (veier, broer, flyplasser mm.)</t>
  </si>
  <si>
    <t>Industri/næringsutbygging</t>
  </si>
  <si>
    <t>Forurensing &gt; Atmosfærisk</t>
  </si>
  <si>
    <t>NOx-forbindelser</t>
  </si>
  <si>
    <t xml:space="preserve"> Grøfting, hovedsakelig til oppdyrking. Avtorving for produksjon av strøtorv. Nedbygging til vindkraftutbygging, veger, boligbygging, industri og annen infrastruktur i sentrale strøk.</t>
  </si>
  <si>
    <t>Grøfting blir som oftest gjort med tanke på oppdyrking. Nedbygging av jordbruksareal sammen med ønske om å ikke redusere totalt jordbruksareal gir økt oppdyrkingspress for myr.</t>
  </si>
  <si>
    <t>Nær truet</t>
  </si>
  <si>
    <t>NT</t>
  </si>
  <si>
    <t>Etter kriterium 1.2 betyr dette at reduksjon av forekomstarealet siste 50 år må gå fra 30-50 % til 15-30 %. Etter kriterium 4.1 betyr dette at areal som er i en "ikke akseptabel tilstand" må reduseres fra 30-50 % til 15-30 %.</t>
  </si>
  <si>
    <t>Forekomstareal</t>
  </si>
  <si>
    <t>Økologisk tilstand</t>
  </si>
  <si>
    <t>Kriterium 1.2: Reduksjon av forekomstareal siste 50 år må gå fra 30-50 % til 15-30 %</t>
  </si>
  <si>
    <t>Kriterium 4.1: Reduksjon i tilstand på et areal endres fra sterk reduksjon (30-50 %) til nokså sterk reduksjon (15-30 %).</t>
  </si>
  <si>
    <t>Kriteriet ble anvendt i 2011, og vil være relevant også for 2035. Kunnskapen er mangelfull, men tapet av areal forventes ikke å avta framover, og vil være over 30 % også i 2035.</t>
  </si>
  <si>
    <t>Kriteriet ble anvendt i 2011, og vil være relevant også for 2035. Areal som ikke har "akseptabel tilstand" kan forventes å øke til 50 - 80 %, men det er ganske stor usikkerhet knytta til dette.</t>
  </si>
  <si>
    <t>For å vurdere dette er det nødvendig å definere hva som kreves for å si at et areal med kystnedbørsmyr ikke lenger er kystnedbørsmyr. Vi mener dette inntreffer når et areal definert som 3TO-HA, 3TO-HN eller 3TO-TE ikke lenger oppfyller kravet til V3 Nedbørsmyr i NiN2, men i stedet må klassifiseres under en annen hovedtype. For myr er imidlertid endringsgjeld i samband med drenering en kompliserende faktor; den endelige effekten viser seg ikke før lang tid etter inngrepet skjedde. I praksis vil det derfor være slik at ei drenert myr vil få dårligere tilstand over tid hvis ikke mottiltak settes inn. På bakgrunn av dette kan vi anta at det er stor sannsynlighet for at kystnedbørsmyr med dårlig tilstand i dag vil gå tapt over tid, men det er umulig å anslå nøyaktig når dette skjer.</t>
  </si>
  <si>
    <t>For å vurdere dette er det nødvendig å definere hva som er "akseptabel tilstand" for kystnedbørsmyr. Lyngstad et al. (2017) legger til grunn at hydrologien må være helt intakt for å si at det er "god økologisk tilstand". Vi anser at "akseptabel tilstand" også omfatter lokaliteter med noe inngrep så lenge disse kan antas å ikke ha stor betydning for hydrologien.</t>
  </si>
  <si>
    <t>EN innen 2035</t>
  </si>
  <si>
    <t>2020-2050</t>
  </si>
  <si>
    <t>Andel areal med dårligere enn "akseptabel tilstand" kan forventes å være om lag 50 % innen 2035, og etter kriterium 4.1. vil dette gi kategori EN. Dette er en antakelse basert på at det er en betydelig endringsgjeld i myrer som allerede er utsatt for drenering. Tilstanden for mange myrer vil derfor bli dårligere over tid hvis ikke mottiltak settes inn, og det er stor sannsynlighet for at reduksjon i tilstand for kystnedbørsmyr vil forverres. Det mangler konkrete data på dette for kystnedbørsmyr, og vi støtter oss til data for sentrisk høgmyr. Her antar vi at situasjonen og utviklingen for de to typene er sammenlignbar, men med noen ulikheter. Sentrisk høgmyr er i 2018 mer utsatt for torvtekt enn kystnedbørsmyr, mens kystnedbørsmyr er mer utsatt for vindkraftutbygging, og er mer påvirket av langtransportert nitrogenforurensing. Begge typene er svært utsatt for (annen) nedbygging, oppdyrking og drenering, kanskje er kystnedbørsmyr noe mer utsatt for oppdyrking. Kystnedbørsmyr omfatter en god del areal i mellomboreal sone, og her er det generelle presset på arealer mindre. Totalt sett anser vi at andelen areal med akseptabel tilstand vil reduseres noe saktere i kystnedbørsmyr enn i sentrisk høgmyr.</t>
  </si>
  <si>
    <t>Hydrologisk restaurering</t>
  </si>
  <si>
    <t>Avdempende</t>
  </si>
  <si>
    <t>For å oppnå en forbedring av rødlistevurdering til NT i 2035 må andelen areal med akseptabel tilstand øke fra ca. 50 % til over 70 %. Dette vil altså kreve restaureringstiltak på minimum 20 % av arealet med kystnedbørsmyr, noe som ut fra arealestimatet i Lyngstad et al. (2016) (1400 km2) tilsvarer 280 km2. Det betyr at tilstanden for om lag 15 km2 kystnedbørsmyr må bedres per år, og en god del av dette innebærer restaurering. Den årlige restaureringsinnsatsen retta mot kystnedbørsmyr må derfor økes betraktelig, og den må følges opp årlig i hele perioden. Det er de største myrene som har høgest verdi, bl.a. fordi de har helt andre muligheter til å fortsatt kunne utvikles i tid og rom enn små myrer. Hvis det skjer inngrep i lokaliteter som har akseptabel tilstand i dag, vil arealet som må restaureres måtte øke tilsvarende som arealet som påvirkes av nye inngrep.</t>
  </si>
  <si>
    <t>Gravemaskin med lågt marktrykk</t>
  </si>
  <si>
    <t xml:space="preserve">For hver lokalitet må det utarbeides en restaureringsplan fordi den konkrete utformingen av restaureringstiltak må tilpasses (er avhengig av) bl.a. helning, grøftetetthet, grøftedybde, grøftealder, eventuell gjengroing/oppslag av kratt og trær, grad av erosjon av torv. Ved restaurering av myrmassiver der deler er helt endret (eks. oppdyrka) vil det også være nødvendig å ta hensyn til dette. </t>
  </si>
  <si>
    <t>Så langt har restaurering stort sett foregått i verneområder, og vern sammen med restaurering anser vi som effektivt og sikkert med tanke på å oppnå målsettingen om bedret rødlistestatus.</t>
  </si>
  <si>
    <t>+</t>
  </si>
  <si>
    <t>Sikring av lokaliteter med akseptabel tilstand</t>
  </si>
  <si>
    <t>Utvidelse av eksisterende verneområder</t>
  </si>
  <si>
    <t>Eksisterende verneområder med verneformål myr har ofte lite hensiktsmessig avgrensing, der deler av myrkompleks og myrmassiv er holdt utenfor vernet. Dette skyldes ofte at grensene ble trukket slik at inngrep ble ekskludert fra verneområdet, eller at de følger eiendomsgrenser. Gamle og nye inngrep utenfor verneområdet kan i slike tilfeller få direkte følger for tilstanden for myra inne i verneområdet. For å oppnå effektivt vern må grenser for etablerte verneområder revideres for å sikre at hele myrkomplekset inkluderes, og med en buffersone på f.eks. 50 m for å unngå at myrkanten faller utenfor.</t>
  </si>
  <si>
    <t>All nedbygging, oppdyrking, torvtekt, grøfting. Relevant forvaltningsenhet er myrmassiv eller myrkompleks (jf. hydrologi i myr). Typiske inngrep knytta til infrastruktur er veg (inkl. skogsbilveg), jernbane, flyplass, kraftlinjer, vindkraftanlegg, mobilmaster, kabler og rør. Lista er ikke uttømmende.</t>
  </si>
  <si>
    <t>Alle fylker langs kysten fra Vest-Agder til Nordland, og kanskje Troms. Myrmassivene (torvmarksformene) som er aktuelle har ulik utbredelse og forekomst, og det bør utarbeides en konkret plan for sikring der det tas hensyn til dette.</t>
  </si>
  <si>
    <t>Verneområder med kystnedbørsmyr finnes i hele utbredelsesområdet for typen.</t>
  </si>
  <si>
    <t>Eventuelle inngrep i områder som sikres bør restaureres for å sikre at sikringen har funksjon over tid.</t>
  </si>
  <si>
    <t>Mer presis kunnskap vil direkte påvirke hvilke og hvor mange lokaliteter som anbefales for restaurering. Vil gi økt presisjon i beregning av areal, antall og tilstand.</t>
  </si>
  <si>
    <t>230000000 daa. Engangstiltak</t>
  </si>
  <si>
    <t>Det er et stort behov for kartlegging og undersøkelser av kystnedbørsmyrer i Nord-Norge. Disse kan være vanskelig å skille fra hverandre, og overgangstyper er vanlig. Det er også behov for detaljerte underskøkelser av myrer med høgmyrlignende trekk for å kunne gi et bedre grunnlag for klassifisering og verdivurdering. Gjennomføringen av en slik kartlegging av kystnedbørsmyr i Nord-Norge (samt en mer systematisk kartlegging i Sør-Norge) er nødvendig for å få mer presis og fullstendig kunnskap om areal, utbredelse og tilstand hos naturtypen. Flybildetolking er en mulighet, og basert på erfaringer fra sentrisk høgmyr kan et anslag på kostnad være 2-3 millioner kroner.</t>
  </si>
  <si>
    <t>Kartlegge kystnedbørsmyr i alle fylker langs kysten fra Vest-Agder til Troms.</t>
  </si>
  <si>
    <t>Allerede sikret areal som er i akseptabel tilstand inngår i dette, mens sikret areal med dårligere tilstand enn akseptabel ikke vil inngå. Areal med middels tilstand, og som krever restaurering, er ikke inkludert, og kommer i tillegg.</t>
  </si>
  <si>
    <t xml:space="preserve">Tiltaket er foreslått separat fordi det peker mot et særskilt virkemiddel (områdevern). Lokalitetene er godt kjent, og informasjon finnes bl.a. i Naturbase. Vern med en relevant buffersone rundt myrer (50-100 m) vil samtidig gi beskyttelse av andre naturtyper som grenser inntil, ofte kystlynghei eller friske og fuktige skogtyper som er kjent for høgt biologisk mangfold. </t>
  </si>
  <si>
    <t>1 og 3: Torvbryting, drenering (grøfting)</t>
  </si>
  <si>
    <t>Infrastruktur (veier, broer, flyplasser mm.), industri/næringsutbygging, boligbebyggelse/boligutbygging, vindkraftutbygging, torvbryting, drenering (grøfting), oppdyrking</t>
  </si>
  <si>
    <t>Hydrologisk restaurering er i regi av SNO satt i gang eller gjennomført på myrlokaliteter i 24 verneområder, og det er per 2018 plugget ca. 50000 m med grøfter. Kun ett av disse verneområdene har forekomst av kystnedbørsmyr så vidt vi kan se, og her er ca. 3000 m grøfter plugget. Ytterligere 21 områder prosjekteres med tanke på restaurering, og av disse er det kjent kystnedbørsmyr på  en lokalitet. I tillegg til plugging av grøfter kan hogst være aktuelt for å senke evapotranspirasjonen, særlig hvis det er tale om planta skog. I områder med torvdrift kreves det vanligvis mer omfattende restaureringstiltak og bedre oppfølging enn der hvor det "bare" er tale om grøfter.</t>
  </si>
  <si>
    <t>x</t>
  </si>
  <si>
    <t>NA</t>
  </si>
  <si>
    <t>Delmål 1 (Forekomst)</t>
  </si>
  <si>
    <t>Delmål 2 (Økologisk tilstand)</t>
  </si>
  <si>
    <t>Delmål 1 (Forekomstareal)</t>
  </si>
  <si>
    <t>85-95%</t>
  </si>
  <si>
    <t>75-85%</t>
  </si>
  <si>
    <t>Antall lokaliteter kystnedbørsmyr</t>
  </si>
  <si>
    <t>Kommuneliste kystnedbørsmyr</t>
  </si>
  <si>
    <t>NTNU Vitenskapsmuseet</t>
  </si>
  <si>
    <t>Naturbase</t>
  </si>
  <si>
    <t>NiN-data</t>
  </si>
  <si>
    <t>Antall overlappende</t>
  </si>
  <si>
    <t>Fylker</t>
  </si>
  <si>
    <t>Kommuner</t>
  </si>
  <si>
    <t>Fylke</t>
  </si>
  <si>
    <t>Myrbase</t>
  </si>
  <si>
    <t>A</t>
  </si>
  <si>
    <t>B</t>
  </si>
  <si>
    <t>C</t>
  </si>
  <si>
    <t>Totalt</t>
  </si>
  <si>
    <t>NNF</t>
  </si>
  <si>
    <t>NiN (2.0)</t>
  </si>
  <si>
    <t>Naturbase og NTNU</t>
  </si>
  <si>
    <t>Naturbase og NiN</t>
  </si>
  <si>
    <t>Aust-Agder</t>
  </si>
  <si>
    <t>Åmli</t>
  </si>
  <si>
    <t>Østfold</t>
  </si>
  <si>
    <t>Farsund</t>
  </si>
  <si>
    <t>Akershus</t>
  </si>
  <si>
    <t>Flekkefjord</t>
  </si>
  <si>
    <t>Oslo</t>
  </si>
  <si>
    <t>Kvinesdal</t>
  </si>
  <si>
    <t>Hedmark</t>
  </si>
  <si>
    <t>Songdalen</t>
  </si>
  <si>
    <t>Oppland</t>
  </si>
  <si>
    <t>Rogaland</t>
  </si>
  <si>
    <t>Bjerkreim</t>
  </si>
  <si>
    <t>Buskerud</t>
  </si>
  <si>
    <t>Forsand</t>
  </si>
  <si>
    <t>Vestfold</t>
  </si>
  <si>
    <t>Gjesdal</t>
  </si>
  <si>
    <t>Telemark</t>
  </si>
  <si>
    <t>Hå</t>
  </si>
  <si>
    <t>Hjelmeland</t>
  </si>
  <si>
    <t>Vest-Agder</t>
  </si>
  <si>
    <t>Karmøy</t>
  </si>
  <si>
    <t>Sandnes</t>
  </si>
  <si>
    <t>Hordaland</t>
  </si>
  <si>
    <t>Strand</t>
  </si>
  <si>
    <t>Sogn og Fjordane</t>
  </si>
  <si>
    <t>Suldal</t>
  </si>
  <si>
    <t>Møre og Romsdal</t>
  </si>
  <si>
    <t>Time</t>
  </si>
  <si>
    <t>Sør-Trøndelag</t>
  </si>
  <si>
    <t>Vindafjord</t>
  </si>
  <si>
    <t>Nord-Trøndelag</t>
  </si>
  <si>
    <t>Askøy</t>
  </si>
  <si>
    <t>Nordland</t>
  </si>
  <si>
    <t>Austevoll</t>
  </si>
  <si>
    <t>Troms</t>
  </si>
  <si>
    <t>Austrheim</t>
  </si>
  <si>
    <t>Finnmark</t>
  </si>
  <si>
    <t>Bergen</t>
  </si>
  <si>
    <t>Bømlo</t>
  </si>
  <si>
    <t>Etne</t>
  </si>
  <si>
    <t>Areal kystnedbørsmyr</t>
  </si>
  <si>
    <t>Fedje</t>
  </si>
  <si>
    <t xml:space="preserve">Overlappende areal </t>
  </si>
  <si>
    <t>Kvinnherad</t>
  </si>
  <si>
    <t>Lindås</t>
  </si>
  <si>
    <t>Osterøy</t>
  </si>
  <si>
    <t>Stord</t>
  </si>
  <si>
    <t>Tysnes</t>
  </si>
  <si>
    <t>Voss</t>
  </si>
  <si>
    <t>Askvoll</t>
  </si>
  <si>
    <t>Aurland</t>
  </si>
  <si>
    <t>Bremanger</t>
  </si>
  <si>
    <t>Eid</t>
  </si>
  <si>
    <t>Fjaler</t>
  </si>
  <si>
    <t>Flora</t>
  </si>
  <si>
    <t>Førde</t>
  </si>
  <si>
    <t>Gaular</t>
  </si>
  <si>
    <t>Gloppen</t>
  </si>
  <si>
    <t>Gulen</t>
  </si>
  <si>
    <t>Høyanger</t>
  </si>
  <si>
    <t>Hyllestad</t>
  </si>
  <si>
    <t>Jølster</t>
  </si>
  <si>
    <t>Leikanger</t>
  </si>
  <si>
    <t>Naustdal</t>
  </si>
  <si>
    <t>Selje</t>
  </si>
  <si>
    <t>Stryn</t>
  </si>
  <si>
    <t>Vågsøy</t>
  </si>
  <si>
    <t>Ålesund</t>
  </si>
  <si>
    <t>Aukra</t>
  </si>
  <si>
    <t>Aure</t>
  </si>
  <si>
    <t>Averøy</t>
  </si>
  <si>
    <t>Eide</t>
  </si>
  <si>
    <t>Fræna</t>
  </si>
  <si>
    <t>Frei</t>
  </si>
  <si>
    <t>Giske</t>
  </si>
  <si>
    <t>Gjemnes</t>
  </si>
  <si>
    <t>Halsa</t>
  </si>
  <si>
    <t>Haram</t>
  </si>
  <si>
    <t>Hareid</t>
  </si>
  <si>
    <t>Herøy</t>
  </si>
  <si>
    <t>Midsund</t>
  </si>
  <si>
    <t>Molde</t>
  </si>
  <si>
    <t>Nesset</t>
  </si>
  <si>
    <t>Norddal</t>
  </si>
  <si>
    <t>Ørskog</t>
  </si>
  <si>
    <t>Ørsta</t>
  </si>
  <si>
    <t>Rauma</t>
  </si>
  <si>
    <t>Rindal</t>
  </si>
  <si>
    <t>Sande</t>
  </si>
  <si>
    <t>Sandøy</t>
  </si>
  <si>
    <t>Smøla</t>
  </si>
  <si>
    <t>Stordal</t>
  </si>
  <si>
    <t>Stranda</t>
  </si>
  <si>
    <t>Sula</t>
  </si>
  <si>
    <t>Sunndal</t>
  </si>
  <si>
    <t>Surnadal</t>
  </si>
  <si>
    <t>Sykkylven</t>
  </si>
  <si>
    <t>Tingvoll</t>
  </si>
  <si>
    <t>Tustna</t>
  </si>
  <si>
    <t>Ulstein</t>
  </si>
  <si>
    <t>Vanylven</t>
  </si>
  <si>
    <t>Vestnes</t>
  </si>
  <si>
    <t>Volda</t>
  </si>
  <si>
    <t>Åfjord</t>
  </si>
  <si>
    <t>Agdenes</t>
  </si>
  <si>
    <t>Bjugn</t>
  </si>
  <si>
    <t>Frøya</t>
  </si>
  <si>
    <t>Hemne</t>
  </si>
  <si>
    <t>Hitra</t>
  </si>
  <si>
    <t>Klæbu</t>
  </si>
  <si>
    <t>Meldal</t>
  </si>
  <si>
    <t>Midtre Gauldal</t>
  </si>
  <si>
    <t>Orkdal</t>
  </si>
  <si>
    <t>Osen</t>
  </si>
  <si>
    <t>Rissa</t>
  </si>
  <si>
    <t>Roan</t>
  </si>
  <si>
    <t>Selbu</t>
  </si>
  <si>
    <t>Snillfjord</t>
  </si>
  <si>
    <t>Trondheim</t>
  </si>
  <si>
    <t>Flatanger</t>
  </si>
  <si>
    <t>Fosnes</t>
  </si>
  <si>
    <t>Grong</t>
  </si>
  <si>
    <t>Høylandet</t>
  </si>
  <si>
    <t>Leka</t>
  </si>
  <si>
    <t>Leksvik</t>
  </si>
  <si>
    <t>Levanger</t>
  </si>
  <si>
    <t>Nærøy</t>
  </si>
  <si>
    <t>Namdalseid</t>
  </si>
  <si>
    <t>Namsos</t>
  </si>
  <si>
    <t>Overhalla</t>
  </si>
  <si>
    <t>Røyrvik</t>
  </si>
  <si>
    <t>Snåsa</t>
  </si>
  <si>
    <t>Steinkjer</t>
  </si>
  <si>
    <t>Stjørdal</t>
  </si>
  <si>
    <t>Verdal</t>
  </si>
  <si>
    <t>Verran</t>
  </si>
  <si>
    <t>Vikna</t>
  </si>
  <si>
    <t>Alstahaug</t>
  </si>
  <si>
    <t>Andøy</t>
  </si>
  <si>
    <t>Fauske</t>
  </si>
  <si>
    <t>Gildeskål</t>
  </si>
  <si>
    <t>Leirfjord</t>
  </si>
  <si>
    <t>Steigen</t>
  </si>
  <si>
    <t>Vefsn</t>
  </si>
  <si>
    <t>Vestvågøy</t>
  </si>
  <si>
    <t>Blindheim, T., Thingstad, P.G., Gaarder, G. (red.)  2011. Naturfaglig evaluering av norske verneområder. Dekning av naturtyper og arter. NINA Rapport 539. Norsk institutt for naturforskning.</t>
  </si>
  <si>
    <t>Joosten, H., Barthelmes, A., Couwenberg, J., Hassel, K., Moen, A., Tegetmeyer, C. &amp; Lyngstad, A. 2015. Metoder for å beregne endring i klimagassutslipp ved restaurering av myr. NTNU Vitenskapsmuseet naturhistorisk rapport 2015-10. NTNU Vitenskapsmuseet.</t>
  </si>
  <si>
    <t>Joosten, H., Tanneberger, F. &amp; Moen, A. (red.) 2017. Mires and peatlands in Europe. Status, distribution and conservation. Schweizerbart Science Publishers, Stuttgart.</t>
  </si>
  <si>
    <t>Lyngstad, A., Bjerke, J.W., Brandrud, T.E. &amp; Øien, D.-I. 2017a. Våtmark. I: Nybø, S. &amp; Evju, M. (red.). Fagsystem for fastsetting av god økologisk tilstand. Forslag fra et ekspertråd. – Ekspertrådet for økologisk tilstand, https://www.regjeringen.no/no/dokumenter/fagsystem-for-fastsetting-av-god-okologisk-tilstand/id2558481/. S. 93-114.</t>
  </si>
  <si>
    <t>Lyngstad, A., Moen, A. &amp; Øien, D.-I. 2012. Årsrapport for "Kunnskap om myr" 2012. NTNU Vitenskapsmuseet Botanisk notat 2012-6. NTNU Vitenskapsmuseet.</t>
  </si>
  <si>
    <t>Moen, A. &amp; Øien, D.-I. 2011. Våtmark. I: Lindgaard, A. &amp; Henriksen, S. (red.) Norsk rødliste for naturtyper 2011. Artsdatabanken. S. 75-79.</t>
  </si>
  <si>
    <t>Moen, A., Lyngstad, A. &amp; Øien, D.-I. 2011. Kunnskapsstatus og innspill til faggrunnlag for oseanisk nedbørsmyr som utvalgt naturtype. NTNU Vitenskapsmuseet Rapport botanisk serie 2011-7. NTNU Vitenskapsmuseet.</t>
  </si>
  <si>
    <t>Lyngstad, A., Moen, A. &amp; Øien, D.-I. 2016. Evaluering av naturtyper i Emerald Network. Gjenvoksingsmyr, aapamyr, rikmyr, alpine rikmyrer og pionersamfunn. – NTNU Vitenskapsmuseet naturhistorisk notat 2016-2: 1-56.</t>
  </si>
  <si>
    <r>
      <t>Under rødlistevurderingen i 2011 ble arealet estimert ut fra kjent antall lokaliteter i Myrbase, samt evaluering av areal og antall avdekt gjennom naturtypekartlegging (Blindheim et al. 2011).  Kjent areal ble satt til 230 km², med et mørketall på 10. Det betyr at man anså at ca. 10 % av potensielt areal for typen var kjent (kartlagt). 500 km</t>
    </r>
    <r>
      <rPr>
        <vertAlign val="superscript"/>
        <sz val="11"/>
        <color rgb="FF000000"/>
        <rFont val="Calibri"/>
        <family val="2"/>
        <scheme val="minor"/>
      </rPr>
      <t>2</t>
    </r>
    <r>
      <rPr>
        <sz val="11"/>
        <color rgb="FF000000"/>
        <rFont val="Calibri"/>
        <family val="2"/>
        <scheme val="minor"/>
      </rPr>
      <t xml:space="preserve"> ble ansett som et absolutt minimum, og sannsynligvis for lågt. Lyngstad et al. (2016) anslo arealet til 1400 km</t>
    </r>
    <r>
      <rPr>
        <vertAlign val="superscript"/>
        <sz val="11"/>
        <color rgb="FF000000"/>
        <rFont val="Calibri"/>
        <family val="2"/>
        <scheme val="minor"/>
      </rPr>
      <t>2</t>
    </r>
    <r>
      <rPr>
        <sz val="11"/>
        <color rgb="FF000000"/>
        <rFont val="Calibri"/>
        <family val="2"/>
        <scheme val="minor"/>
      </rPr>
      <t>, og fordelt slik på myrmassivtypene som inngår: Kanthøgmyr 50 km</t>
    </r>
    <r>
      <rPr>
        <vertAlign val="superscript"/>
        <sz val="11"/>
        <color rgb="FF000000"/>
        <rFont val="Calibri"/>
        <family val="2"/>
        <scheme val="minor"/>
      </rPr>
      <t>2</t>
    </r>
    <r>
      <rPr>
        <sz val="11"/>
        <color rgb="FF000000"/>
        <rFont val="Calibri"/>
        <family val="2"/>
        <scheme val="minor"/>
      </rPr>
      <t>, atlantisk høgmyr 200 km</t>
    </r>
    <r>
      <rPr>
        <vertAlign val="superscript"/>
        <sz val="11"/>
        <color rgb="FF000000"/>
        <rFont val="Calibri"/>
        <family val="2"/>
        <scheme val="minor"/>
      </rPr>
      <t>2</t>
    </r>
    <r>
      <rPr>
        <sz val="11"/>
        <color rgb="FF000000"/>
        <rFont val="Calibri"/>
        <family val="2"/>
        <scheme val="minor"/>
      </rPr>
      <t>, terrengdekkende myr 450 km</t>
    </r>
    <r>
      <rPr>
        <vertAlign val="superscript"/>
        <sz val="11"/>
        <color rgb="FF000000"/>
        <rFont val="Calibri"/>
        <family val="2"/>
        <scheme val="minor"/>
      </rPr>
      <t>2</t>
    </r>
    <r>
      <rPr>
        <sz val="11"/>
        <color rgb="FF000000"/>
        <rFont val="Calibri"/>
        <family val="2"/>
        <scheme val="minor"/>
      </rPr>
      <t>, planmyr (i O3 og O2) 700 km</t>
    </r>
    <r>
      <rPr>
        <vertAlign val="superscript"/>
        <sz val="11"/>
        <color rgb="FF000000"/>
        <rFont val="Calibri"/>
        <family val="2"/>
        <scheme val="minor"/>
      </rPr>
      <t>2</t>
    </r>
    <r>
      <rPr>
        <sz val="11"/>
        <color rgb="FF000000"/>
        <rFont val="Calibri"/>
        <family val="2"/>
        <scheme val="minor"/>
      </rPr>
      <t>.</t>
    </r>
  </si>
  <si>
    <t>Svært sikker (75-100%)</t>
  </si>
  <si>
    <t>Kostnadsusikkerhet</t>
  </si>
  <si>
    <t>Svært usikker (0-25%)</t>
  </si>
  <si>
    <t>Ganske usikker (25-50%)</t>
  </si>
  <si>
    <t>Trolig svært høye kostnader</t>
  </si>
  <si>
    <t>Trolig middels til høye kostnader</t>
  </si>
  <si>
    <t>Restaurering av kystnedbørsmyr vil være helt nødvendig for å oppnå målsettingen. For å unngå at de positive effektene av restaurering utlignes av nye inngrep i lokaliteter med akseptabel tilstand bør sikring av areal også gjennomføres.</t>
  </si>
  <si>
    <t>Lindgaard, A. og Henriksen, S. (red.) 2011. Norsk rødliste for naturtyper 2011. Artsdatabanken, Trondheim.</t>
  </si>
  <si>
    <t>For å oppnå en forbedring av rødlistevurdering til NT i 2035 må vi unngå at areal som per i dag har akseptabel tilstand utsettes for inngrep som gir forverret tilstand. Dette antar vi gjelder 37 % av arealet, anslagsvis 520 km2. Inkludert i dette er allerede verna areal, men datagrunnlaget er svakt. Det finnes ingen arealoppgaver over andelen kystnedbørsmyr i verneområder, men Blindheim m.fl. (2011) antyder at (1-)5-20 % av rikmyrlokaliteter (av antallet lokaliteter, ikke areal!) av høg verdi er vernet. Inntil kunnskapsgrunnlaget er blitt bedre (se nedenfor) kan man kun forholde seg til et omtrentlig arealmål.  For disse lokalitetene må det derfor tas i bruk eller etableres juridiske ordninger som er så slagkraftige at ingen form for oppdyrking, torvtekt, nedbygging eller drenering kan finne sted. Vi tror vern etter Naturmangfoldsloven er det eneste eksisterende virkemidlet som er egnet til å gi god nok sikring.</t>
  </si>
  <si>
    <t>kr 68 600 000 + kostnader for tiltak 2</t>
  </si>
  <si>
    <r>
      <t>15 km</t>
    </r>
    <r>
      <rPr>
        <vertAlign val="superscript"/>
        <sz val="11"/>
        <rFont val="Calibri"/>
        <family val="2"/>
        <scheme val="minor"/>
      </rPr>
      <t>2</t>
    </r>
    <r>
      <rPr>
        <sz val="11"/>
        <rFont val="Calibri"/>
        <family val="2"/>
        <scheme val="minor"/>
      </rPr>
      <t xml:space="preserve"> restaureres per år</t>
    </r>
  </si>
  <si>
    <r>
      <t>Ca. 520 km</t>
    </r>
    <r>
      <rPr>
        <vertAlign val="superscript"/>
        <sz val="11"/>
        <rFont val="Calibri"/>
        <family val="2"/>
        <scheme val="minor"/>
      </rPr>
      <t>2,</t>
    </r>
    <r>
      <rPr>
        <sz val="11"/>
        <rFont val="Calibri"/>
        <family val="2"/>
        <scheme val="minor"/>
      </rPr>
      <t xml:space="preserve"> verna areal med kystnedbørsmyr utgjør antakelig 25-100 km2. Engangstiltak. Ut fra arealandel kan en rimelig fordeling mellom myrmassivtyper være: Kanthøgmyr 20 km</t>
    </r>
    <r>
      <rPr>
        <vertAlign val="superscript"/>
        <sz val="11"/>
        <rFont val="Calibri"/>
        <family val="2"/>
        <scheme val="minor"/>
      </rPr>
      <t>2</t>
    </r>
    <r>
      <rPr>
        <sz val="11"/>
        <rFont val="Calibri"/>
        <family val="2"/>
        <scheme val="minor"/>
      </rPr>
      <t>, atlantisk høgmyr 75 km</t>
    </r>
    <r>
      <rPr>
        <vertAlign val="superscript"/>
        <sz val="11"/>
        <rFont val="Calibri"/>
        <family val="2"/>
        <scheme val="minor"/>
      </rPr>
      <t>2</t>
    </r>
    <r>
      <rPr>
        <sz val="11"/>
        <rFont val="Calibri"/>
        <family val="2"/>
        <scheme val="minor"/>
      </rPr>
      <t>, terrengdekkende myr 170 km</t>
    </r>
    <r>
      <rPr>
        <vertAlign val="superscript"/>
        <sz val="11"/>
        <rFont val="Calibri"/>
        <family val="2"/>
        <scheme val="minor"/>
      </rPr>
      <t>2</t>
    </r>
    <r>
      <rPr>
        <sz val="11"/>
        <rFont val="Calibri"/>
        <family val="2"/>
        <scheme val="minor"/>
      </rPr>
      <t>, planmyr (i O3 og O2) 255 km</t>
    </r>
    <r>
      <rPr>
        <vertAlign val="superscript"/>
        <sz val="11"/>
        <rFont val="Calibri"/>
        <family val="2"/>
        <scheme val="minor"/>
      </rPr>
      <t>2</t>
    </r>
    <r>
      <rPr>
        <sz val="11"/>
        <rFont val="Calibri"/>
        <family val="2"/>
        <scheme val="minor"/>
      </rPr>
      <t>.</t>
    </r>
  </si>
  <si>
    <t>Økonomisk analyse</t>
  </si>
  <si>
    <t>Øyvind Nystad Handberg og Kristin Magnussen, Menon</t>
  </si>
  <si>
    <t>Kunnskapsgrunnlag for kystnedbørsmyr - Tiltak for å ta vare på trua natur</t>
  </si>
  <si>
    <t>Vedlegg 113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</si>
</sst>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kr&quot;\ #,##0"/>
  </numFmts>
  <fonts count="16"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sz val="10.5"/>
      <color theme="1"/>
      <name val="Arial"/>
      <family val="2"/>
    </font>
    <font>
      <sz val="11"/>
      <name val="Calibri"/>
      <family val="2"/>
      <scheme val="minor"/>
    </font>
    <font>
      <i/>
      <sz val="11"/>
      <color rgb="FF000000"/>
      <name val="Calibri"/>
      <family val="2"/>
      <scheme val="minor"/>
    </font>
    <font>
      <b/>
      <sz val="9"/>
      <color indexed="81"/>
      <name val="Tahoma"/>
      <family val="2"/>
    </font>
    <font>
      <sz val="9"/>
      <color indexed="81"/>
      <name val="Tahoma"/>
      <family val="2"/>
    </font>
    <font>
      <vertAlign val="superscript"/>
      <sz val="11"/>
      <color rgb="FF000000"/>
      <name val="Calibri"/>
      <family val="2"/>
      <scheme val="minor"/>
    </font>
    <font>
      <sz val="10"/>
      <color indexed="8"/>
      <name val="Arial"/>
      <family val="2"/>
    </font>
    <font>
      <sz val="11"/>
      <color indexed="8"/>
      <name val="Calibri"/>
      <family val="2"/>
    </font>
    <font>
      <b/>
      <sz val="11"/>
      <color indexed="8"/>
      <name val="Calibri"/>
      <family val="2"/>
    </font>
    <font>
      <b/>
      <sz val="10"/>
      <color indexed="8"/>
      <name val="Arial"/>
      <family val="2"/>
    </font>
    <font>
      <vertAlign val="superscript"/>
      <sz val="11"/>
      <name val="Calibri"/>
      <family val="2"/>
      <scheme val="minor"/>
    </font>
  </fonts>
  <fills count="6">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indexed="22"/>
        <bgColor indexed="0"/>
      </patternFill>
    </fill>
    <fill>
      <patternFill patternType="solid">
        <fgColor theme="0" tint="-0.249977111117893"/>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indexed="22"/>
      </bottom>
      <diagonal/>
    </border>
    <border>
      <left/>
      <right style="thin">
        <color indexed="64"/>
      </right>
      <top style="thin">
        <color indexed="22"/>
      </top>
      <bottom style="thin">
        <color indexed="22"/>
      </bottom>
      <diagonal/>
    </border>
  </borders>
  <cellStyleXfs count="3">
    <xf numFmtId="0" fontId="0" fillId="0" borderId="0"/>
    <xf numFmtId="0" fontId="11" fillId="0" borderId="0"/>
    <xf numFmtId="0" fontId="11" fillId="0" borderId="0"/>
  </cellStyleXfs>
  <cellXfs count="109">
    <xf numFmtId="0" fontId="0" fillId="0" borderId="0" xfId="0"/>
    <xf numFmtId="0" fontId="2" fillId="0" borderId="0" xfId="0" applyFont="1" applyAlignment="1">
      <alignment vertical="center"/>
    </xf>
    <xf numFmtId="0" fontId="1" fillId="0" borderId="0" xfId="0" applyFont="1"/>
    <xf numFmtId="0" fontId="4" fillId="0" borderId="0" xfId="0" applyFont="1"/>
    <xf numFmtId="0" fontId="0" fillId="0" borderId="0" xfId="0" applyAlignment="1">
      <alignment horizontal="left"/>
    </xf>
    <xf numFmtId="0" fontId="5" fillId="0" borderId="0" xfId="0" applyFont="1"/>
    <xf numFmtId="0" fontId="6" fillId="0" borderId="0" xfId="0" applyFont="1" applyAlignment="1">
      <alignment vertical="center"/>
    </xf>
    <xf numFmtId="0" fontId="7" fillId="0" borderId="0" xfId="0" applyFont="1" applyAlignment="1">
      <alignment vertical="center"/>
    </xf>
    <xf numFmtId="0" fontId="3" fillId="0" borderId="0" xfId="0" applyFont="1"/>
    <xf numFmtId="0" fontId="0" fillId="2" borderId="0" xfId="0" applyFill="1"/>
    <xf numFmtId="0" fontId="1" fillId="3" borderId="0" xfId="0" applyFont="1" applyFill="1"/>
    <xf numFmtId="0" fontId="0" fillId="3" borderId="0" xfId="0" applyFill="1"/>
    <xf numFmtId="0" fontId="1" fillId="0" borderId="0" xfId="0" applyFont="1" applyAlignment="1">
      <alignment horizontal="left" vertical="top"/>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Protection="1">
      <protection hidden="1"/>
    </xf>
    <xf numFmtId="0" fontId="1" fillId="0" borderId="5" xfId="0" applyFont="1" applyBorder="1" applyProtection="1">
      <protection hidden="1"/>
    </xf>
    <xf numFmtId="0" fontId="0" fillId="0" borderId="4" xfId="0" applyBorder="1" applyProtection="1">
      <protection hidden="1"/>
    </xf>
    <xf numFmtId="0" fontId="0" fillId="0" borderId="0" xfId="0" applyProtection="1">
      <protection hidden="1"/>
    </xf>
    <xf numFmtId="0" fontId="0" fillId="0" borderId="5" xfId="0" applyBorder="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0" fillId="0" borderId="0" xfId="0" applyAlignment="1">
      <alignment wrapText="1"/>
    </xf>
    <xf numFmtId="0" fontId="1" fillId="0" borderId="0" xfId="0" applyFont="1" applyAlignment="1">
      <alignment wrapText="1"/>
    </xf>
    <xf numFmtId="49" fontId="0" fillId="3" borderId="0" xfId="0" applyNumberFormat="1" applyFill="1" applyAlignment="1">
      <alignment wrapText="1"/>
    </xf>
    <xf numFmtId="49" fontId="2" fillId="3" borderId="0" xfId="0" applyNumberFormat="1" applyFont="1" applyFill="1" applyAlignment="1">
      <alignment vertical="center" wrapText="1"/>
    </xf>
    <xf numFmtId="49" fontId="0" fillId="0" borderId="0" xfId="0" applyNumberFormat="1" applyAlignment="1">
      <alignment wrapText="1"/>
    </xf>
    <xf numFmtId="0" fontId="3" fillId="2" borderId="0" xfId="0" applyFont="1" applyFill="1" applyAlignment="1">
      <alignment wrapText="1"/>
    </xf>
    <xf numFmtId="49" fontId="6" fillId="2" borderId="0" xfId="0" applyNumberFormat="1" applyFont="1" applyFill="1" applyAlignment="1">
      <alignment wrapText="1"/>
    </xf>
    <xf numFmtId="49" fontId="0" fillId="2" borderId="0" xfId="0" applyNumberFormat="1" applyFill="1" applyAlignment="1">
      <alignment wrapText="1"/>
    </xf>
    <xf numFmtId="49" fontId="2" fillId="2" borderId="0" xfId="0" applyNumberFormat="1" applyFont="1" applyFill="1" applyAlignment="1">
      <alignment vertical="center" wrapText="1"/>
    </xf>
    <xf numFmtId="0" fontId="12" fillId="4" borderId="9" xfId="1" applyFont="1" applyFill="1" applyBorder="1" applyAlignment="1">
      <alignment horizontal="center"/>
    </xf>
    <xf numFmtId="0" fontId="12" fillId="4" borderId="10" xfId="1" applyFont="1" applyFill="1" applyBorder="1" applyAlignment="1">
      <alignment horizontal="centerContinuous"/>
    </xf>
    <xf numFmtId="0" fontId="12" fillId="4" borderId="11" xfId="1" applyFont="1" applyFill="1" applyBorder="1" applyAlignment="1">
      <alignment horizontal="centerContinuous"/>
    </xf>
    <xf numFmtId="0" fontId="12" fillId="4" borderId="12" xfId="1" applyFont="1" applyFill="1" applyBorder="1" applyAlignment="1">
      <alignment horizontal="centerContinuous"/>
    </xf>
    <xf numFmtId="0" fontId="0" fillId="5" borderId="10" xfId="0" applyFill="1" applyBorder="1" applyAlignment="1">
      <alignment horizontal="centerContinuous"/>
    </xf>
    <xf numFmtId="0" fontId="0" fillId="5" borderId="12" xfId="0" applyFill="1" applyBorder="1" applyAlignment="1">
      <alignment horizontal="centerContinuous"/>
    </xf>
    <xf numFmtId="0" fontId="12" fillId="4" borderId="13" xfId="1" applyFont="1" applyFill="1" applyBorder="1" applyAlignment="1">
      <alignment horizontal="center"/>
    </xf>
    <xf numFmtId="0" fontId="12" fillId="4" borderId="14" xfId="1" applyFont="1" applyFill="1" applyBorder="1" applyAlignment="1">
      <alignment horizontal="center"/>
    </xf>
    <xf numFmtId="0" fontId="12" fillId="4" borderId="15" xfId="1" applyFont="1" applyFill="1" applyBorder="1" applyAlignment="1">
      <alignment horizontal="center"/>
    </xf>
    <xf numFmtId="0" fontId="12" fillId="4" borderId="16" xfId="1" applyFont="1" applyFill="1" applyBorder="1" applyAlignment="1">
      <alignment horizontal="center"/>
    </xf>
    <xf numFmtId="0" fontId="12" fillId="4" borderId="17" xfId="1" applyFont="1" applyFill="1" applyBorder="1" applyAlignment="1">
      <alignment horizontal="center"/>
    </xf>
    <xf numFmtId="0" fontId="0" fillId="5" borderId="15" xfId="0" applyFill="1" applyBorder="1" applyAlignment="1">
      <alignment horizontal="center"/>
    </xf>
    <xf numFmtId="0" fontId="0" fillId="5" borderId="17" xfId="0" applyFill="1" applyBorder="1" applyAlignment="1">
      <alignment horizontal="center"/>
    </xf>
    <xf numFmtId="0" fontId="12" fillId="0" borderId="18" xfId="1" applyFont="1" applyBorder="1"/>
    <xf numFmtId="0" fontId="12" fillId="0" borderId="19" xfId="1" applyFont="1" applyBorder="1"/>
    <xf numFmtId="0" fontId="12" fillId="0" borderId="20" xfId="1" applyFont="1" applyBorder="1" applyAlignment="1">
      <alignment horizontal="right"/>
    </xf>
    <xf numFmtId="0" fontId="12" fillId="0" borderId="21" xfId="1" applyFont="1" applyBorder="1" applyAlignment="1">
      <alignment horizontal="right"/>
    </xf>
    <xf numFmtId="0" fontId="12" fillId="0" borderId="22" xfId="1" applyFont="1" applyBorder="1" applyAlignment="1">
      <alignment horizontal="right"/>
    </xf>
    <xf numFmtId="0" fontId="12" fillId="0" borderId="23" xfId="1" applyFont="1" applyBorder="1" applyAlignment="1">
      <alignment horizontal="right"/>
    </xf>
    <xf numFmtId="0" fontId="0" fillId="0" borderId="12" xfId="0" applyBorder="1"/>
    <xf numFmtId="0" fontId="12" fillId="0" borderId="24" xfId="1" applyFont="1" applyBorder="1"/>
    <xf numFmtId="0" fontId="12" fillId="0" borderId="24" xfId="1" applyFont="1" applyBorder="1" applyAlignment="1">
      <alignment horizontal="right"/>
    </xf>
    <xf numFmtId="0" fontId="12" fillId="0" borderId="25" xfId="1" applyFont="1" applyBorder="1" applyAlignment="1">
      <alignment horizontal="right"/>
    </xf>
    <xf numFmtId="0" fontId="12" fillId="0" borderId="18" xfId="1" applyFont="1" applyBorder="1" applyAlignment="1">
      <alignment horizontal="right"/>
    </xf>
    <xf numFmtId="0" fontId="12" fillId="0" borderId="26" xfId="1" applyFont="1" applyBorder="1" applyAlignment="1">
      <alignment horizontal="right"/>
    </xf>
    <xf numFmtId="0" fontId="0" fillId="0" borderId="27" xfId="0" applyBorder="1"/>
    <xf numFmtId="0" fontId="11" fillId="0" borderId="0" xfId="1"/>
    <xf numFmtId="0" fontId="11" fillId="0" borderId="28" xfId="1" applyBorder="1"/>
    <xf numFmtId="0" fontId="11" fillId="0" borderId="27" xfId="1" applyBorder="1"/>
    <xf numFmtId="0" fontId="0" fillId="0" borderId="28" xfId="0" applyBorder="1"/>
    <xf numFmtId="0" fontId="12" fillId="0" borderId="29" xfId="1" applyFont="1" applyBorder="1"/>
    <xf numFmtId="0" fontId="11" fillId="0" borderId="14" xfId="1" applyBorder="1"/>
    <xf numFmtId="0" fontId="11" fillId="0" borderId="16" xfId="1" applyBorder="1"/>
    <xf numFmtId="0" fontId="11" fillId="0" borderId="17" xfId="1" applyBorder="1"/>
    <xf numFmtId="0" fontId="0" fillId="0" borderId="16" xfId="0" applyBorder="1"/>
    <xf numFmtId="0" fontId="0" fillId="0" borderId="17" xfId="0" applyBorder="1"/>
    <xf numFmtId="0" fontId="0" fillId="0" borderId="14" xfId="0" applyBorder="1"/>
    <xf numFmtId="0" fontId="13" fillId="0" borderId="30" xfId="1" applyFont="1" applyBorder="1"/>
    <xf numFmtId="0" fontId="14" fillId="0" borderId="30" xfId="1" applyFont="1" applyBorder="1"/>
    <xf numFmtId="0" fontId="14" fillId="0" borderId="31" xfId="1" applyFont="1" applyBorder="1"/>
    <xf numFmtId="0" fontId="14" fillId="0" borderId="32" xfId="1" applyFont="1" applyBorder="1"/>
    <xf numFmtId="0" fontId="12" fillId="0" borderId="23" xfId="2" applyFont="1" applyBorder="1" applyAlignment="1">
      <alignment wrapText="1"/>
    </xf>
    <xf numFmtId="0" fontId="12" fillId="0" borderId="20" xfId="2" applyFont="1" applyBorder="1" applyAlignment="1">
      <alignment horizontal="right" wrapText="1"/>
    </xf>
    <xf numFmtId="0" fontId="12" fillId="0" borderId="25" xfId="2" applyFont="1" applyBorder="1" applyAlignment="1">
      <alignment horizontal="right" wrapText="1"/>
    </xf>
    <xf numFmtId="0" fontId="12" fillId="0" borderId="18" xfId="2" applyFont="1" applyBorder="1" applyAlignment="1">
      <alignment horizontal="right" wrapText="1"/>
    </xf>
    <xf numFmtId="0" fontId="12" fillId="0" borderId="23" xfId="2" applyFont="1" applyBorder="1" applyAlignment="1">
      <alignment horizontal="right" wrapText="1"/>
    </xf>
    <xf numFmtId="0" fontId="12" fillId="0" borderId="33" xfId="2" applyFont="1" applyBorder="1" applyAlignment="1">
      <alignment horizontal="right" wrapText="1"/>
    </xf>
    <xf numFmtId="0" fontId="12" fillId="0" borderId="26" xfId="2" applyFont="1" applyBorder="1" applyAlignment="1">
      <alignment wrapText="1"/>
    </xf>
    <xf numFmtId="0" fontId="12" fillId="0" borderId="24" xfId="2" applyFont="1" applyBorder="1" applyAlignment="1">
      <alignment horizontal="right" wrapText="1"/>
    </xf>
    <xf numFmtId="0" fontId="12" fillId="0" borderId="26" xfId="2" applyFont="1" applyBorder="1" applyAlignment="1">
      <alignment horizontal="right" wrapText="1"/>
    </xf>
    <xf numFmtId="0" fontId="12" fillId="0" borderId="34" xfId="2" applyFont="1" applyBorder="1" applyAlignment="1">
      <alignment horizontal="right" wrapText="1"/>
    </xf>
    <xf numFmtId="0" fontId="11" fillId="0" borderId="0" xfId="2"/>
    <xf numFmtId="0" fontId="11" fillId="0" borderId="27" xfId="2" applyBorder="1"/>
    <xf numFmtId="0" fontId="11" fillId="0" borderId="28" xfId="2" applyBorder="1"/>
    <xf numFmtId="0" fontId="12" fillId="0" borderId="0" xfId="2" applyFont="1"/>
    <xf numFmtId="0" fontId="6" fillId="0" borderId="0" xfId="0" applyFont="1" applyAlignment="1">
      <alignment wrapText="1"/>
    </xf>
    <xf numFmtId="0" fontId="1" fillId="0" borderId="0" xfId="0" applyFont="1" applyAlignment="1">
      <alignment vertical="top"/>
    </xf>
    <xf numFmtId="0" fontId="0" fillId="0" borderId="0" xfId="0" applyAlignment="1">
      <alignment vertical="top"/>
    </xf>
    <xf numFmtId="49" fontId="0" fillId="3" borderId="0" xfId="0" applyNumberFormat="1" applyFill="1" applyAlignment="1">
      <alignment vertical="top"/>
    </xf>
    <xf numFmtId="49" fontId="0" fillId="3" borderId="0" xfId="0" applyNumberFormat="1" applyFill="1"/>
    <xf numFmtId="49" fontId="2" fillId="3" borderId="0" xfId="0" applyNumberFormat="1" applyFont="1" applyFill="1" applyAlignment="1">
      <alignment vertical="center"/>
    </xf>
    <xf numFmtId="0" fontId="0" fillId="3" borderId="0" xfId="0" applyFill="1" applyAlignment="1">
      <alignment wrapText="1"/>
    </xf>
    <xf numFmtId="49" fontId="6" fillId="2" borderId="0" xfId="0" applyNumberFormat="1" applyFont="1" applyFill="1"/>
    <xf numFmtId="49" fontId="0" fillId="0" borderId="0" xfId="0" applyNumberFormat="1"/>
    <xf numFmtId="0" fontId="0" fillId="3" borderId="0" xfId="0" applyFill="1" applyAlignment="1">
      <alignment vertical="top"/>
    </xf>
    <xf numFmtId="0" fontId="0" fillId="3" borderId="0" xfId="0" applyFill="1" applyAlignment="1" applyProtection="1">
      <alignment vertical="top"/>
      <protection hidden="1"/>
    </xf>
    <xf numFmtId="164" fontId="0" fillId="3" borderId="0" xfId="0" applyNumberFormat="1" applyFill="1" applyAlignment="1">
      <alignment vertical="top"/>
    </xf>
    <xf numFmtId="9" fontId="0" fillId="3" borderId="0" xfId="0" applyNumberFormat="1" applyFill="1" applyAlignment="1" applyProtection="1">
      <alignment vertical="top"/>
      <protection hidden="1"/>
    </xf>
    <xf numFmtId="164" fontId="0" fillId="3" borderId="0" xfId="0" applyNumberFormat="1" applyFill="1" applyAlignment="1">
      <alignment wrapText="1"/>
    </xf>
    <xf numFmtId="164" fontId="0" fillId="3" borderId="0" xfId="0" applyNumberFormat="1" applyFill="1" applyAlignment="1">
      <alignment horizontal="right" wrapText="1"/>
    </xf>
    <xf numFmtId="0" fontId="6" fillId="3" borderId="0" xfId="0" applyFont="1" applyFill="1" applyAlignment="1">
      <alignment vertical="top"/>
    </xf>
    <xf numFmtId="0" fontId="6" fillId="3" borderId="0" xfId="0" applyFont="1" applyFill="1" applyAlignment="1" applyProtection="1">
      <alignment vertical="top"/>
      <protection hidden="1"/>
    </xf>
    <xf numFmtId="0" fontId="1" fillId="0" borderId="0" xfId="0" applyFont="1" applyAlignment="1">
      <alignment horizontal="center"/>
    </xf>
    <xf numFmtId="0" fontId="1" fillId="0" borderId="0" xfId="0" applyFont="1" applyAlignment="1">
      <alignment horizontal="center" vertical="top"/>
    </xf>
    <xf numFmtId="0" fontId="1" fillId="2" borderId="0" xfId="0" applyFont="1" applyFill="1"/>
  </cellXfs>
  <cellStyles count="3">
    <cellStyle name="Normal" xfId="0" builtinId="0"/>
    <cellStyle name="Normal_Sheet1" xfId="1" xr:uid="{00000000-0005-0000-0000-000001000000}"/>
    <cellStyle name="Normal_Sheet1_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1"/>
  <sheetViews>
    <sheetView tabSelected="1" workbookViewId="0">
      <selection activeCell="B2" sqref="B2"/>
    </sheetView>
  </sheetViews>
  <sheetFormatPr defaultColWidth="9.140625" defaultRowHeight="15" x14ac:dyDescent="0.25"/>
  <cols>
    <col min="1" max="1" width="33" customWidth="1"/>
    <col min="2" max="2" width="52" customWidth="1"/>
    <col min="3" max="3" width="80.7109375" style="25" customWidth="1"/>
    <col min="4" max="4" width="37.5703125" style="25" customWidth="1"/>
    <col min="5" max="5" width="38.140625" style="25" customWidth="1"/>
    <col min="7" max="7" width="32.28515625" customWidth="1"/>
    <col min="8" max="8" width="10.140625" customWidth="1"/>
    <col min="9" max="9" width="11.140625" customWidth="1"/>
  </cols>
  <sheetData>
    <row r="1" spans="1:7" x14ac:dyDescent="0.25">
      <c r="A1" t="s">
        <v>479</v>
      </c>
    </row>
    <row r="2" spans="1:7" x14ac:dyDescent="0.25">
      <c r="A2" t="s">
        <v>480</v>
      </c>
    </row>
    <row r="4" spans="1:7" x14ac:dyDescent="0.25">
      <c r="A4" s="2" t="s">
        <v>20</v>
      </c>
      <c r="B4" s="2" t="s">
        <v>19</v>
      </c>
      <c r="C4" s="26" t="s">
        <v>2</v>
      </c>
      <c r="D4" s="26" t="s">
        <v>24</v>
      </c>
      <c r="E4" s="26" t="s">
        <v>3</v>
      </c>
    </row>
    <row r="5" spans="1:7" x14ac:dyDescent="0.25">
      <c r="A5" t="s">
        <v>47</v>
      </c>
      <c r="B5" t="s">
        <v>48</v>
      </c>
      <c r="C5" s="95" t="s">
        <v>197</v>
      </c>
      <c r="D5" s="30"/>
      <c r="E5" s="26"/>
    </row>
    <row r="6" spans="1:7" x14ac:dyDescent="0.25">
      <c r="A6" t="s">
        <v>477</v>
      </c>
      <c r="B6" t="s">
        <v>48</v>
      </c>
      <c r="C6" s="11" t="s">
        <v>478</v>
      </c>
      <c r="D6" s="108"/>
      <c r="E6"/>
      <c r="G6" s="2"/>
    </row>
    <row r="7" spans="1:7" x14ac:dyDescent="0.25">
      <c r="A7" t="s">
        <v>0</v>
      </c>
      <c r="B7" t="s">
        <v>21</v>
      </c>
      <c r="C7" s="27" t="s">
        <v>198</v>
      </c>
      <c r="D7" s="31"/>
      <c r="E7" s="29"/>
    </row>
    <row r="8" spans="1:7" x14ac:dyDescent="0.25">
      <c r="A8" t="s">
        <v>1</v>
      </c>
      <c r="B8" t="s">
        <v>25</v>
      </c>
      <c r="C8" s="27" t="s">
        <v>199</v>
      </c>
      <c r="D8" s="31"/>
      <c r="E8" s="29"/>
    </row>
    <row r="9" spans="1:7" x14ac:dyDescent="0.25">
      <c r="A9" t="s">
        <v>46</v>
      </c>
      <c r="B9" t="s">
        <v>60</v>
      </c>
      <c r="C9" s="93" t="s">
        <v>200</v>
      </c>
      <c r="D9" s="96"/>
      <c r="E9" s="97"/>
    </row>
    <row r="10" spans="1:7" x14ac:dyDescent="0.25">
      <c r="A10" t="s">
        <v>41</v>
      </c>
      <c r="B10" t="s">
        <v>42</v>
      </c>
      <c r="C10" s="92" t="s">
        <v>201</v>
      </c>
      <c r="D10" s="93" t="s">
        <v>202</v>
      </c>
      <c r="E10" s="93"/>
    </row>
    <row r="11" spans="1:7" x14ac:dyDescent="0.25">
      <c r="A11" t="s">
        <v>104</v>
      </c>
      <c r="B11" t="s">
        <v>103</v>
      </c>
      <c r="C11" s="93" t="s">
        <v>203</v>
      </c>
      <c r="D11" s="93"/>
      <c r="E11" s="93"/>
    </row>
    <row r="12" spans="1:7" x14ac:dyDescent="0.25">
      <c r="A12" t="s">
        <v>26</v>
      </c>
      <c r="B12" t="s">
        <v>61</v>
      </c>
      <c r="C12" s="27" t="s">
        <v>204</v>
      </c>
      <c r="D12" s="27"/>
      <c r="E12" s="27"/>
    </row>
    <row r="13" spans="1:7" x14ac:dyDescent="0.25">
      <c r="A13" t="s">
        <v>27</v>
      </c>
      <c r="B13" t="s">
        <v>28</v>
      </c>
      <c r="C13" s="93" t="s">
        <v>205</v>
      </c>
      <c r="D13" s="93"/>
      <c r="E13" s="93"/>
    </row>
    <row r="14" spans="1:7" x14ac:dyDescent="0.25">
      <c r="A14" t="s">
        <v>29</v>
      </c>
      <c r="B14" t="s">
        <v>30</v>
      </c>
      <c r="C14" s="27" t="s">
        <v>206</v>
      </c>
      <c r="D14" s="27"/>
      <c r="E14" s="27"/>
    </row>
    <row r="15" spans="1:7" x14ac:dyDescent="0.25">
      <c r="A15" t="s">
        <v>31</v>
      </c>
      <c r="B15" s="4">
        <v>2011</v>
      </c>
      <c r="C15" s="27" t="s">
        <v>207</v>
      </c>
      <c r="D15" s="32"/>
      <c r="E15" s="27"/>
    </row>
    <row r="16" spans="1:7" x14ac:dyDescent="0.25">
      <c r="A16" t="s">
        <v>32</v>
      </c>
      <c r="B16" t="s">
        <v>22</v>
      </c>
      <c r="C16" s="27" t="s">
        <v>208</v>
      </c>
      <c r="D16" s="32"/>
      <c r="E16" s="27"/>
    </row>
    <row r="17" spans="1:8" x14ac:dyDescent="0.25">
      <c r="A17" t="s">
        <v>33</v>
      </c>
      <c r="B17" t="s">
        <v>23</v>
      </c>
      <c r="C17" s="27" t="s">
        <v>209</v>
      </c>
      <c r="D17" s="32"/>
      <c r="E17" s="27"/>
    </row>
    <row r="18" spans="1:8" x14ac:dyDescent="0.25">
      <c r="A18" s="1" t="s">
        <v>34</v>
      </c>
      <c r="B18" s="6" t="s">
        <v>57</v>
      </c>
      <c r="C18" s="28" t="s">
        <v>210</v>
      </c>
      <c r="D18" s="33"/>
      <c r="E18" s="27"/>
    </row>
    <row r="19" spans="1:8" x14ac:dyDescent="0.25">
      <c r="A19" s="1" t="s">
        <v>35</v>
      </c>
      <c r="B19" s="1" t="s">
        <v>49</v>
      </c>
      <c r="C19" s="94" t="s">
        <v>211</v>
      </c>
      <c r="D19" s="94"/>
      <c r="E19" s="93"/>
    </row>
    <row r="20" spans="1:8" x14ac:dyDescent="0.25">
      <c r="A20" s="1" t="s">
        <v>36</v>
      </c>
      <c r="B20" s="1" t="s">
        <v>49</v>
      </c>
      <c r="C20" s="94" t="s">
        <v>212</v>
      </c>
      <c r="D20" s="94"/>
      <c r="E20" s="93"/>
    </row>
    <row r="21" spans="1:8" x14ac:dyDescent="0.25">
      <c r="A21" s="1" t="s">
        <v>50</v>
      </c>
      <c r="B21" s="1" t="s">
        <v>80</v>
      </c>
      <c r="C21" s="94" t="s">
        <v>213</v>
      </c>
      <c r="D21" s="94" t="s">
        <v>216</v>
      </c>
      <c r="E21" s="93"/>
    </row>
    <row r="22" spans="1:8" x14ac:dyDescent="0.25">
      <c r="A22" s="1" t="s">
        <v>51</v>
      </c>
      <c r="B22" s="1" t="s">
        <v>81</v>
      </c>
      <c r="C22" s="94" t="s">
        <v>214</v>
      </c>
      <c r="D22" s="94" t="s">
        <v>217</v>
      </c>
      <c r="E22" s="93"/>
    </row>
    <row r="23" spans="1:8" x14ac:dyDescent="0.25">
      <c r="A23" s="6" t="s">
        <v>101</v>
      </c>
      <c r="B23" s="6" t="s">
        <v>102</v>
      </c>
      <c r="C23" s="94" t="s">
        <v>215</v>
      </c>
      <c r="D23" s="94" t="s">
        <v>218</v>
      </c>
      <c r="E23" s="93"/>
    </row>
    <row r="24" spans="1:8" x14ac:dyDescent="0.25">
      <c r="A24" s="1" t="s">
        <v>79</v>
      </c>
      <c r="B24" s="1" t="s">
        <v>88</v>
      </c>
      <c r="C24" s="94" t="s">
        <v>222</v>
      </c>
      <c r="D24" s="94" t="s">
        <v>219</v>
      </c>
      <c r="E24" s="93" t="s">
        <v>220</v>
      </c>
    </row>
    <row r="25" spans="1:8" ht="17.25" x14ac:dyDescent="0.25">
      <c r="A25" s="1" t="s">
        <v>37</v>
      </c>
      <c r="B25" s="1" t="s">
        <v>59</v>
      </c>
      <c r="C25" s="94" t="s">
        <v>221</v>
      </c>
      <c r="D25" s="94" t="s">
        <v>464</v>
      </c>
      <c r="E25" s="93"/>
    </row>
    <row r="26" spans="1:8" x14ac:dyDescent="0.25">
      <c r="A26" s="1" t="s">
        <v>38</v>
      </c>
      <c r="B26" s="1" t="s">
        <v>83</v>
      </c>
      <c r="C26" s="94" t="s">
        <v>223</v>
      </c>
      <c r="D26" s="94" t="s">
        <v>224</v>
      </c>
      <c r="E26" s="93"/>
    </row>
    <row r="27" spans="1:8" x14ac:dyDescent="0.25">
      <c r="A27" s="1" t="s">
        <v>39</v>
      </c>
      <c r="B27" s="1" t="s">
        <v>58</v>
      </c>
      <c r="C27" s="94" t="s">
        <v>225</v>
      </c>
      <c r="D27" s="94"/>
      <c r="E27" s="93"/>
    </row>
    <row r="28" spans="1:8" x14ac:dyDescent="0.25">
      <c r="A28" s="1" t="s">
        <v>40</v>
      </c>
      <c r="B28" s="1" t="s">
        <v>107</v>
      </c>
      <c r="C28" s="28"/>
      <c r="D28" s="28"/>
      <c r="E28" s="27"/>
    </row>
    <row r="29" spans="1:8" x14ac:dyDescent="0.25">
      <c r="C29" s="29"/>
      <c r="D29" s="29"/>
      <c r="E29" s="29"/>
    </row>
    <row r="30" spans="1:8" x14ac:dyDescent="0.25">
      <c r="B30" s="1"/>
      <c r="C30" s="29"/>
      <c r="D30" s="29"/>
      <c r="E30" s="29"/>
    </row>
    <row r="31" spans="1:8" x14ac:dyDescent="0.25">
      <c r="B31" s="3" t="s">
        <v>106</v>
      </c>
    </row>
    <row r="32" spans="1:8" x14ac:dyDescent="0.25">
      <c r="B32" s="2" t="s">
        <v>100</v>
      </c>
      <c r="C32" s="26" t="s">
        <v>52</v>
      </c>
      <c r="D32" s="26" t="s">
        <v>45</v>
      </c>
      <c r="E32" s="26" t="s">
        <v>17</v>
      </c>
      <c r="F32" s="2" t="s">
        <v>18</v>
      </c>
      <c r="G32" s="2" t="s">
        <v>62</v>
      </c>
      <c r="H32" s="2" t="s">
        <v>53</v>
      </c>
    </row>
    <row r="33" spans="1:8" x14ac:dyDescent="0.25">
      <c r="A33" s="2" t="s">
        <v>8</v>
      </c>
      <c r="B33" s="11" t="s">
        <v>232</v>
      </c>
      <c r="C33" s="11" t="s">
        <v>233</v>
      </c>
      <c r="D33" s="11" t="s">
        <v>234</v>
      </c>
      <c r="E33" s="11" t="s">
        <v>235</v>
      </c>
      <c r="F33" s="11" t="s">
        <v>236</v>
      </c>
      <c r="G33" s="11"/>
      <c r="H33" s="11" t="s">
        <v>246</v>
      </c>
    </row>
    <row r="34" spans="1:8" x14ac:dyDescent="0.25">
      <c r="A34" s="2" t="s">
        <v>43</v>
      </c>
      <c r="B34" s="11" t="s">
        <v>232</v>
      </c>
      <c r="C34" s="11" t="s">
        <v>237</v>
      </c>
      <c r="D34" s="11" t="s">
        <v>234</v>
      </c>
      <c r="E34" s="11" t="s">
        <v>235</v>
      </c>
      <c r="F34" s="11" t="s">
        <v>236</v>
      </c>
      <c r="G34" s="11"/>
      <c r="H34" s="11"/>
    </row>
    <row r="35" spans="1:8" x14ac:dyDescent="0.25">
      <c r="A35" s="2" t="s">
        <v>226</v>
      </c>
      <c r="B35" s="11" t="s">
        <v>238</v>
      </c>
      <c r="C35" s="11" t="s">
        <v>239</v>
      </c>
      <c r="D35" s="11" t="s">
        <v>234</v>
      </c>
      <c r="E35" s="11" t="s">
        <v>235</v>
      </c>
      <c r="F35" s="11" t="s">
        <v>236</v>
      </c>
      <c r="G35" s="11"/>
      <c r="H35" s="11"/>
    </row>
    <row r="36" spans="1:8" x14ac:dyDescent="0.25">
      <c r="A36" s="2" t="s">
        <v>227</v>
      </c>
      <c r="B36" s="11" t="s">
        <v>238</v>
      </c>
      <c r="C36" s="11" t="s">
        <v>240</v>
      </c>
      <c r="D36" s="11" t="s">
        <v>234</v>
      </c>
      <c r="E36" s="11" t="s">
        <v>235</v>
      </c>
      <c r="F36" s="11" t="s">
        <v>236</v>
      </c>
      <c r="G36" s="11"/>
      <c r="H36" s="11"/>
    </row>
    <row r="37" spans="1:8" x14ac:dyDescent="0.25">
      <c r="A37" s="2" t="s">
        <v>228</v>
      </c>
      <c r="B37" s="11" t="s">
        <v>238</v>
      </c>
      <c r="C37" s="11" t="s">
        <v>241</v>
      </c>
      <c r="D37" s="11" t="s">
        <v>234</v>
      </c>
      <c r="E37" s="11" t="s">
        <v>235</v>
      </c>
      <c r="F37" s="11" t="s">
        <v>236</v>
      </c>
      <c r="G37" s="11"/>
      <c r="H37" s="11"/>
    </row>
    <row r="38" spans="1:8" x14ac:dyDescent="0.25">
      <c r="A38" s="2" t="s">
        <v>229</v>
      </c>
      <c r="B38" s="11" t="s">
        <v>238</v>
      </c>
      <c r="C38" s="11" t="s">
        <v>242</v>
      </c>
      <c r="D38" s="11" t="s">
        <v>234</v>
      </c>
      <c r="E38" s="11" t="s">
        <v>235</v>
      </c>
      <c r="F38" s="11" t="s">
        <v>236</v>
      </c>
      <c r="G38" s="11"/>
      <c r="H38" s="11"/>
    </row>
    <row r="39" spans="1:8" x14ac:dyDescent="0.25">
      <c r="A39" s="2" t="s">
        <v>230</v>
      </c>
      <c r="B39" s="11" t="s">
        <v>238</v>
      </c>
      <c r="C39" s="11" t="s">
        <v>243</v>
      </c>
      <c r="D39" s="11" t="s">
        <v>234</v>
      </c>
      <c r="E39" s="11" t="s">
        <v>235</v>
      </c>
      <c r="F39" s="11" t="s">
        <v>236</v>
      </c>
      <c r="G39" s="11"/>
      <c r="H39" s="11"/>
    </row>
    <row r="40" spans="1:8" x14ac:dyDescent="0.25">
      <c r="A40" s="2" t="s">
        <v>231</v>
      </c>
      <c r="B40" s="11" t="s">
        <v>244</v>
      </c>
      <c r="C40" s="11" t="s">
        <v>245</v>
      </c>
      <c r="D40" s="11" t="s">
        <v>234</v>
      </c>
      <c r="E40" s="11" t="s">
        <v>235</v>
      </c>
      <c r="F40" s="11" t="s">
        <v>236</v>
      </c>
      <c r="G40" s="11"/>
      <c r="H40" s="11"/>
    </row>
    <row r="41" spans="1:8" x14ac:dyDescent="0.25">
      <c r="A41" s="5"/>
      <c r="B41" s="2"/>
      <c r="C41" s="26"/>
      <c r="D41" s="26"/>
      <c r="E41" s="26"/>
      <c r="F41" s="2"/>
      <c r="G41" s="2"/>
    </row>
    <row r="42" spans="1:8" x14ac:dyDescent="0.25">
      <c r="B42" s="2"/>
      <c r="C42" s="26"/>
      <c r="D42" s="26"/>
      <c r="E42" s="26"/>
      <c r="F42" s="2"/>
      <c r="G42" s="2"/>
    </row>
    <row r="43" spans="1:8" x14ac:dyDescent="0.25">
      <c r="B43" s="2"/>
      <c r="C43" s="26"/>
      <c r="D43" s="26"/>
      <c r="E43" s="26"/>
      <c r="F43" s="2"/>
      <c r="G43" s="2"/>
    </row>
    <row r="44" spans="1:8" x14ac:dyDescent="0.25">
      <c r="A44" s="2" t="s">
        <v>54</v>
      </c>
      <c r="B44" s="11" t="s">
        <v>247</v>
      </c>
      <c r="C44" s="26"/>
      <c r="D44" s="26"/>
      <c r="E44" s="26"/>
      <c r="F44" s="2"/>
      <c r="G44" s="2"/>
    </row>
    <row r="45" spans="1:8" x14ac:dyDescent="0.25">
      <c r="A45" s="2"/>
      <c r="B45" s="2"/>
      <c r="C45" s="26"/>
      <c r="D45" s="26"/>
      <c r="E45" s="26"/>
      <c r="F45" s="2"/>
      <c r="G45" s="2"/>
    </row>
    <row r="47" spans="1:8" x14ac:dyDescent="0.25">
      <c r="A47" s="3" t="s">
        <v>105</v>
      </c>
    </row>
    <row r="48" spans="1:8" x14ac:dyDescent="0.25">
      <c r="A48" s="2" t="s">
        <v>63</v>
      </c>
      <c r="B48" s="2" t="s">
        <v>84</v>
      </c>
      <c r="C48" s="26" t="s">
        <v>53</v>
      </c>
    </row>
    <row r="49" spans="1:6" x14ac:dyDescent="0.25">
      <c r="A49" s="11" t="s">
        <v>248</v>
      </c>
      <c r="B49" s="11" t="s">
        <v>249</v>
      </c>
      <c r="C49" s="11" t="s">
        <v>250</v>
      </c>
      <c r="D49"/>
      <c r="E49"/>
    </row>
    <row r="51" spans="1:6" x14ac:dyDescent="0.25">
      <c r="A51" s="2" t="s">
        <v>64</v>
      </c>
    </row>
    <row r="52" spans="1:6" x14ac:dyDescent="0.25">
      <c r="A52" s="2" t="s">
        <v>66</v>
      </c>
      <c r="B52" s="2" t="s">
        <v>67</v>
      </c>
      <c r="C52" s="26" t="s">
        <v>55</v>
      </c>
      <c r="D52" s="26" t="s">
        <v>56</v>
      </c>
      <c r="E52" s="26" t="s">
        <v>53</v>
      </c>
    </row>
    <row r="53" spans="1:6" ht="15" customHeight="1" x14ac:dyDescent="0.25">
      <c r="A53" s="2" t="s">
        <v>9</v>
      </c>
      <c r="B53" s="10" t="s">
        <v>251</v>
      </c>
      <c r="C53" s="11" t="s">
        <v>253</v>
      </c>
      <c r="D53" s="11" t="s">
        <v>255</v>
      </c>
      <c r="E53" s="11" t="s">
        <v>257</v>
      </c>
    </row>
    <row r="54" spans="1:6" ht="15" customHeight="1" x14ac:dyDescent="0.25">
      <c r="A54" s="2" t="s">
        <v>10</v>
      </c>
      <c r="B54" s="10" t="s">
        <v>252</v>
      </c>
      <c r="C54" s="11" t="s">
        <v>254</v>
      </c>
      <c r="D54" s="11" t="s">
        <v>256</v>
      </c>
      <c r="E54" s="11" t="s">
        <v>258</v>
      </c>
    </row>
    <row r="57" spans="1:6" x14ac:dyDescent="0.25">
      <c r="C57" s="29"/>
    </row>
    <row r="59" spans="1:6" x14ac:dyDescent="0.25">
      <c r="A59" s="7" t="s">
        <v>65</v>
      </c>
    </row>
    <row r="60" spans="1:6" x14ac:dyDescent="0.25">
      <c r="A60" s="2" t="s">
        <v>68</v>
      </c>
      <c r="B60" s="2" t="s">
        <v>7</v>
      </c>
    </row>
    <row r="61" spans="1:6" x14ac:dyDescent="0.25">
      <c r="A61" s="11" t="s">
        <v>259</v>
      </c>
      <c r="B61" s="11" t="s">
        <v>260</v>
      </c>
      <c r="C61" s="91" t="s">
        <v>261</v>
      </c>
      <c r="D61"/>
      <c r="E61"/>
      <c r="F61"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4"/>
  <sheetViews>
    <sheetView topLeftCell="A36" zoomScaleNormal="100" workbookViewId="0">
      <selection activeCell="F6" sqref="F6"/>
    </sheetView>
  </sheetViews>
  <sheetFormatPr defaultColWidth="9.140625" defaultRowHeight="15" x14ac:dyDescent="0.25"/>
  <cols>
    <col min="1" max="1" width="14.42578125" customWidth="1"/>
    <col min="2" max="2" width="18.85546875" customWidth="1"/>
    <col min="3" max="4" width="20.42578125" customWidth="1"/>
    <col min="5" max="5" width="22.5703125" customWidth="1"/>
    <col min="6" max="6" width="39.5703125"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 min="19" max="19" width="16.7109375" customWidth="1"/>
  </cols>
  <sheetData>
    <row r="1" spans="1:19" x14ac:dyDescent="0.25">
      <c r="A1" s="2" t="s">
        <v>78</v>
      </c>
    </row>
    <row r="4" spans="1:19" x14ac:dyDescent="0.25">
      <c r="A4" s="2" t="s">
        <v>4</v>
      </c>
      <c r="B4" s="2" t="s">
        <v>69</v>
      </c>
      <c r="C4" s="2" t="s">
        <v>70</v>
      </c>
      <c r="D4" s="2" t="s">
        <v>108</v>
      </c>
      <c r="E4" s="2" t="s">
        <v>71</v>
      </c>
      <c r="F4" s="2" t="s">
        <v>109</v>
      </c>
      <c r="G4" s="106" t="s">
        <v>110</v>
      </c>
      <c r="H4" s="106"/>
      <c r="I4" s="106"/>
      <c r="J4" s="106"/>
      <c r="K4" s="8" t="s">
        <v>111</v>
      </c>
      <c r="L4" s="2" t="s">
        <v>44</v>
      </c>
      <c r="M4" s="106" t="s">
        <v>112</v>
      </c>
      <c r="N4" s="106"/>
      <c r="O4" s="106"/>
      <c r="P4" s="106"/>
      <c r="Q4" s="2" t="s">
        <v>3</v>
      </c>
      <c r="R4" s="2" t="s">
        <v>72</v>
      </c>
      <c r="S4" s="2" t="s">
        <v>466</v>
      </c>
    </row>
    <row r="5" spans="1:19" x14ac:dyDescent="0.25">
      <c r="A5" s="90" t="s">
        <v>74</v>
      </c>
      <c r="B5" s="90"/>
      <c r="C5" s="90"/>
      <c r="D5" s="90" t="str">
        <f>IF(ISTEXT(F6),"(NB! Velg tiltakskategori under)","")</f>
        <v>(NB! Velg tiltakskategori under)</v>
      </c>
      <c r="E5" s="90" t="s">
        <v>113</v>
      </c>
      <c r="F5" s="90" t="s">
        <v>113</v>
      </c>
      <c r="G5" s="107" t="s">
        <v>114</v>
      </c>
      <c r="H5" s="107"/>
      <c r="I5" s="107"/>
      <c r="J5" s="107"/>
      <c r="K5" s="90" t="s">
        <v>115</v>
      </c>
      <c r="L5" s="90" t="s">
        <v>113</v>
      </c>
      <c r="M5" s="12" t="s">
        <v>116</v>
      </c>
      <c r="N5" s="90" t="s">
        <v>117</v>
      </c>
      <c r="O5" s="90" t="s">
        <v>118</v>
      </c>
      <c r="P5" s="90" t="s">
        <v>119</v>
      </c>
      <c r="Q5" s="91"/>
      <c r="R5" s="91"/>
    </row>
    <row r="6" spans="1:19" ht="17.25" x14ac:dyDescent="0.25">
      <c r="A6" s="90" t="s">
        <v>15</v>
      </c>
      <c r="B6" s="98" t="s">
        <v>262</v>
      </c>
      <c r="C6" s="98" t="s">
        <v>263</v>
      </c>
      <c r="D6" s="98" t="s">
        <v>166</v>
      </c>
      <c r="E6" s="98" t="s">
        <v>282</v>
      </c>
      <c r="F6" s="104" t="s">
        <v>264</v>
      </c>
      <c r="G6" s="105" t="s">
        <v>475</v>
      </c>
      <c r="H6" s="99" t="s">
        <v>265</v>
      </c>
      <c r="I6" s="99" t="s">
        <v>199</v>
      </c>
      <c r="J6" s="99" t="s">
        <v>266</v>
      </c>
      <c r="K6" s="98" t="s">
        <v>465</v>
      </c>
      <c r="L6" s="98" t="s">
        <v>267</v>
      </c>
      <c r="M6" s="98" t="s">
        <v>268</v>
      </c>
      <c r="N6" s="98" t="s">
        <v>268</v>
      </c>
      <c r="O6" s="98"/>
      <c r="P6" s="98"/>
      <c r="Q6" s="98"/>
      <c r="R6" s="100">
        <v>68600000</v>
      </c>
      <c r="S6" s="98" t="s">
        <v>468</v>
      </c>
    </row>
    <row r="7" spans="1:19" ht="17.25" x14ac:dyDescent="0.25">
      <c r="A7" s="90" t="s">
        <v>16</v>
      </c>
      <c r="B7" s="98" t="s">
        <v>269</v>
      </c>
      <c r="C7" s="98" t="s">
        <v>263</v>
      </c>
      <c r="D7" s="98" t="s">
        <v>129</v>
      </c>
      <c r="E7" s="98" t="s">
        <v>283</v>
      </c>
      <c r="F7" s="104" t="s">
        <v>473</v>
      </c>
      <c r="G7" s="105" t="s">
        <v>476</v>
      </c>
      <c r="H7" s="99" t="s">
        <v>272</v>
      </c>
      <c r="I7" s="99" t="s">
        <v>273</v>
      </c>
      <c r="J7" s="101">
        <v>0.37</v>
      </c>
      <c r="K7" s="98" t="s">
        <v>465</v>
      </c>
      <c r="L7" s="98" t="s">
        <v>275</v>
      </c>
      <c r="M7" s="98" t="s">
        <v>268</v>
      </c>
      <c r="N7" s="98" t="s">
        <v>268</v>
      </c>
      <c r="O7" s="98"/>
      <c r="P7" s="98"/>
      <c r="Q7" s="98" t="s">
        <v>280</v>
      </c>
      <c r="R7" s="98" t="s">
        <v>469</v>
      </c>
      <c r="S7" s="98" t="s">
        <v>467</v>
      </c>
    </row>
    <row r="8" spans="1:19" ht="17.25" x14ac:dyDescent="0.25">
      <c r="A8" s="90" t="s">
        <v>120</v>
      </c>
      <c r="B8" s="98" t="s">
        <v>270</v>
      </c>
      <c r="C8" s="98" t="s">
        <v>263</v>
      </c>
      <c r="D8" s="98" t="s">
        <v>129</v>
      </c>
      <c r="E8" s="98" t="s">
        <v>283</v>
      </c>
      <c r="F8" s="104" t="s">
        <v>271</v>
      </c>
      <c r="G8" s="105" t="s">
        <v>476</v>
      </c>
      <c r="H8" s="99" t="s">
        <v>272</v>
      </c>
      <c r="I8" s="99" t="s">
        <v>274</v>
      </c>
      <c r="J8" s="101">
        <v>0.37</v>
      </c>
      <c r="K8" s="98" t="s">
        <v>465</v>
      </c>
      <c r="L8" s="98" t="s">
        <v>275</v>
      </c>
      <c r="M8" s="98" t="s">
        <v>268</v>
      </c>
      <c r="N8" s="98" t="s">
        <v>268</v>
      </c>
      <c r="O8" s="98"/>
      <c r="P8" s="98" t="s">
        <v>268</v>
      </c>
      <c r="Q8" s="98" t="s">
        <v>281</v>
      </c>
      <c r="R8" s="98" t="s">
        <v>469</v>
      </c>
      <c r="S8" s="98" t="s">
        <v>467</v>
      </c>
    </row>
    <row r="9" spans="1:19" x14ac:dyDescent="0.25">
      <c r="A9" s="90" t="s">
        <v>121</v>
      </c>
      <c r="B9" s="98" t="s">
        <v>89</v>
      </c>
      <c r="C9" s="98" t="s">
        <v>263</v>
      </c>
      <c r="D9" s="98" t="s">
        <v>187</v>
      </c>
      <c r="E9" s="98" t="s">
        <v>283</v>
      </c>
      <c r="F9" s="98" t="s">
        <v>278</v>
      </c>
      <c r="G9" s="99" t="s">
        <v>277</v>
      </c>
      <c r="H9" s="99" t="str">
        <f>IF(ISNUMBER(SEARCH(Tiltaksanalyse!$A$85,$D9)),Tiltaksanalyse!D$85,IF(ISNUMBER(SEARCH(Tiltaksanalyse!$A$86,Tiltaksanalyse!$D9)),Tiltaksanalyse!D$86,IF(ISNUMBER(SEARCH(Tiltaksanalyse!$A$87,Tiltaksanalyse!$D9)),Tiltaksanalyse!D$87,IF(ISNUMBER(SEARCH(Tiltaksanalyse!$A$88,Tiltaksanalyse!$D9)),Tiltaksanalyse!D$88,IF(ISNUMBER(SEARCH(Tiltaksanalyse!$A$89,Tiltaksanalyse!$D9)),Tiltaksanalyse!D$89,IF(ISNUMBER(SEARCH(Tiltaksanalyse!$A$90,Tiltaksanalyse!$D9)),Tiltaksanalyse!D$90,IF(ISNUMBER(SEARCH(Tiltaksanalyse!$A$91,Tiltaksanalyse!$D9)),Tiltaksanalyse!D$91,IF(ISNUMBER(SEARCH(Tiltaksanalyse!$A$92,Tiltaksanalyse!$D9)),Tiltaksanalyse!D$92,IF(ISNUMBER(SEARCH(Tiltaksanalyse!$A$93,Tiltaksanalyse!$D9)),Tiltaksanalyse!D$93,IF(ISNUMBER(SEARCH(Tiltaksanalyse!$A$94,Tiltaksanalyse!$D9)),Tiltaksanalyse!D$94,IF(ISNUMBER(SEARCH(Tiltaksanalyse!$A$95,Tiltaksanalyse!$D9)),Tiltaksanalyse!D$95,IF(ISNUMBER(SEARCH(Tiltaksanalyse!$A$96,Tiltaksanalyse!$D9)),Tiltaksanalyse!D$96,IF(ISNUMBER(SEARCH(Tiltaksanalyse!$A$97,Tiltaksanalyse!$D9)),Tiltaksanalyse!D$97,IF(ISNUMBER(SEARCH(Tiltaksanalyse!$A$98,Tiltaksanalyse!$D9)),Tiltaksanalyse!D$98,IF(ISNUMBER(SEARCH(Tiltaksanalyse!$A$100,Tiltaksanalyse!$D9)),Tiltaksanalyse!D$99,"")))))))))))))))</f>
        <v xml:space="preserve"> </v>
      </c>
      <c r="I9" s="99" t="s">
        <v>279</v>
      </c>
      <c r="J9" s="99" t="str">
        <f>IF(ISNUMBER(SEARCH(Tiltaksanalyse!$A$85,$D9)),Tiltaksanalyse!F$85,IF(ISNUMBER(SEARCH(Tiltaksanalyse!$A$86,Tiltaksanalyse!$D9)),Tiltaksanalyse!F$86,IF(ISNUMBER(SEARCH(Tiltaksanalyse!$A$87,Tiltaksanalyse!$D9)),Tiltaksanalyse!F$87,IF(ISNUMBER(SEARCH(Tiltaksanalyse!$A$88,Tiltaksanalyse!$D9)),Tiltaksanalyse!F$88,IF(ISNUMBER(SEARCH(Tiltaksanalyse!$A$89,Tiltaksanalyse!$D9)),Tiltaksanalyse!F$89,IF(ISNUMBER(SEARCH(Tiltaksanalyse!$A$90,Tiltaksanalyse!$D9)),Tiltaksanalyse!F$90,IF(ISNUMBER(SEARCH(Tiltaksanalyse!$A$91,Tiltaksanalyse!$D9)),Tiltaksanalyse!F$91,IF(ISNUMBER(SEARCH(Tiltaksanalyse!$A$92,Tiltaksanalyse!$D9)),Tiltaksanalyse!F$92,IF(ISNUMBER(SEARCH(Tiltaksanalyse!$A$93,Tiltaksanalyse!$D9)),Tiltaksanalyse!F$93,IF(ISNUMBER(SEARCH(Tiltaksanalyse!$A$94,Tiltaksanalyse!$D9)),Tiltaksanalyse!F$94,IF(ISNUMBER(SEARCH(Tiltaksanalyse!$A$95,Tiltaksanalyse!$D9)),Tiltaksanalyse!F$95,IF(ISNUMBER(SEARCH(Tiltaksanalyse!$A$96,Tiltaksanalyse!$D9)),Tiltaksanalyse!F$96,IF(ISNUMBER(SEARCH(Tiltaksanalyse!$A$97,Tiltaksanalyse!$D9)),Tiltaksanalyse!F$97,IF(ISNUMBER(SEARCH(Tiltaksanalyse!$A$98,Tiltaksanalyse!$D9)),Tiltaksanalyse!F$98,IF(ISNUMBER(SEARCH(Tiltaksanalyse!$A$100,Tiltaksanalyse!$D9)),Tiltaksanalyse!F$99,"")))))))))))))))</f>
        <v xml:space="preserve"> </v>
      </c>
      <c r="K9" s="98" t="s">
        <v>465</v>
      </c>
      <c r="L9" s="98" t="s">
        <v>276</v>
      </c>
      <c r="M9" s="98"/>
      <c r="N9" s="98"/>
      <c r="O9" s="98"/>
      <c r="P9" s="98"/>
      <c r="Q9" s="98"/>
      <c r="R9" s="98" t="s">
        <v>470</v>
      </c>
      <c r="S9" s="98" t="s">
        <v>467</v>
      </c>
    </row>
    <row r="10" spans="1:19" x14ac:dyDescent="0.25">
      <c r="A10" s="2"/>
    </row>
    <row r="11" spans="1:19" x14ac:dyDescent="0.25">
      <c r="A11" s="2" t="s">
        <v>73</v>
      </c>
    </row>
    <row r="12" spans="1:19" x14ac:dyDescent="0.25">
      <c r="A12" s="2" t="s">
        <v>75</v>
      </c>
      <c r="B12" s="11" t="s">
        <v>262</v>
      </c>
      <c r="C12" s="11" t="s">
        <v>263</v>
      </c>
      <c r="D12" s="11" t="s">
        <v>166</v>
      </c>
      <c r="E12" s="11" t="s">
        <v>233</v>
      </c>
      <c r="F12" s="11" t="s">
        <v>284</v>
      </c>
      <c r="G12" s="9"/>
      <c r="H12" s="9"/>
      <c r="I12" s="9"/>
      <c r="J12" s="9"/>
      <c r="K12" s="9"/>
      <c r="L12" s="10" t="s">
        <v>267</v>
      </c>
      <c r="M12" s="10" t="s">
        <v>268</v>
      </c>
      <c r="N12" s="10" t="s">
        <v>268</v>
      </c>
      <c r="O12" s="10"/>
      <c r="P12" s="10"/>
      <c r="Q12" s="10"/>
      <c r="R12" s="9"/>
    </row>
    <row r="13" spans="1:19" x14ac:dyDescent="0.25">
      <c r="A13" s="2" t="s">
        <v>76</v>
      </c>
      <c r="B13" s="11"/>
      <c r="C13" s="11"/>
      <c r="D13" s="11"/>
      <c r="E13" s="11"/>
      <c r="F13" s="11"/>
      <c r="G13" s="9"/>
      <c r="H13" s="9"/>
      <c r="I13" s="9"/>
      <c r="J13" s="9"/>
      <c r="K13" s="9"/>
      <c r="L13" s="10"/>
      <c r="M13" s="10"/>
      <c r="N13" s="10"/>
      <c r="O13" s="10"/>
      <c r="P13" s="10"/>
      <c r="Q13" s="10"/>
      <c r="R13" s="9"/>
    </row>
    <row r="14" spans="1:19" x14ac:dyDescent="0.25">
      <c r="A14" s="2" t="s">
        <v>77</v>
      </c>
      <c r="B14" s="11"/>
      <c r="C14" s="11"/>
      <c r="D14" s="11"/>
      <c r="E14" s="11"/>
      <c r="F14" s="11"/>
      <c r="G14" s="9"/>
      <c r="H14" s="9"/>
      <c r="I14" s="9"/>
      <c r="J14" s="9"/>
      <c r="K14" s="9"/>
      <c r="L14" s="10"/>
      <c r="M14" s="10"/>
      <c r="N14" s="10"/>
      <c r="O14" s="10"/>
      <c r="P14" s="10"/>
      <c r="Q14" s="10"/>
      <c r="R14" s="9"/>
    </row>
    <row r="15" spans="1:19" x14ac:dyDescent="0.25">
      <c r="A15" s="2"/>
    </row>
    <row r="16" spans="1:19" x14ac:dyDescent="0.25">
      <c r="A16" s="2"/>
      <c r="F16" s="3" t="s">
        <v>196</v>
      </c>
    </row>
    <row r="17" spans="1:10" x14ac:dyDescent="0.25">
      <c r="A17" s="2" t="s">
        <v>78</v>
      </c>
      <c r="B17" s="2" t="s">
        <v>6</v>
      </c>
      <c r="C17" s="2"/>
      <c r="D17" s="2"/>
      <c r="E17" s="2"/>
      <c r="F17" s="2" t="s">
        <v>12</v>
      </c>
      <c r="G17" s="2"/>
      <c r="J17" s="8" t="s">
        <v>82</v>
      </c>
    </row>
    <row r="18" spans="1:10" ht="15" customHeight="1" x14ac:dyDescent="0.25">
      <c r="A18" s="2"/>
      <c r="B18" s="2" t="s">
        <v>287</v>
      </c>
      <c r="C18" s="2" t="s">
        <v>288</v>
      </c>
      <c r="D18" s="2"/>
      <c r="E18" s="2"/>
      <c r="F18" s="2" t="s">
        <v>289</v>
      </c>
      <c r="G18" s="2" t="s">
        <v>288</v>
      </c>
      <c r="H18" s="2" t="s">
        <v>11</v>
      </c>
      <c r="I18" s="2"/>
    </row>
    <row r="19" spans="1:10" ht="15" customHeight="1" x14ac:dyDescent="0.25">
      <c r="A19" s="2" t="s">
        <v>74</v>
      </c>
      <c r="B19" s="2"/>
      <c r="C19" s="2"/>
      <c r="D19" s="2"/>
      <c r="E19" s="2"/>
      <c r="F19" s="2"/>
      <c r="G19" s="2"/>
      <c r="H19" s="2"/>
      <c r="I19" s="2"/>
      <c r="J19" s="2"/>
    </row>
    <row r="20" spans="1:10" ht="15" customHeight="1" x14ac:dyDescent="0.25">
      <c r="A20" s="2" t="s">
        <v>15</v>
      </c>
      <c r="B20" s="11"/>
      <c r="C20" s="11" t="s">
        <v>285</v>
      </c>
      <c r="D20" s="11"/>
      <c r="E20" s="11"/>
      <c r="F20" s="11"/>
      <c r="G20" s="11" t="s">
        <v>291</v>
      </c>
      <c r="H20" s="10"/>
      <c r="I20" s="10"/>
      <c r="J20" s="10"/>
    </row>
    <row r="21" spans="1:10" ht="15" customHeight="1" x14ac:dyDescent="0.25">
      <c r="A21" s="2" t="s">
        <v>16</v>
      </c>
      <c r="B21" s="11" t="s">
        <v>285</v>
      </c>
      <c r="C21" s="11" t="s">
        <v>285</v>
      </c>
      <c r="D21" s="11"/>
      <c r="E21" s="11"/>
      <c r="F21" s="11" t="s">
        <v>290</v>
      </c>
      <c r="G21" s="11" t="s">
        <v>291</v>
      </c>
      <c r="H21" s="10"/>
      <c r="I21" s="10"/>
      <c r="J21" s="10"/>
    </row>
    <row r="22" spans="1:10" ht="15" customHeight="1" x14ac:dyDescent="0.25">
      <c r="A22" s="2" t="s">
        <v>120</v>
      </c>
      <c r="B22" s="11"/>
      <c r="C22" s="11" t="s">
        <v>285</v>
      </c>
      <c r="D22" s="11"/>
      <c r="E22" s="11"/>
      <c r="F22" s="11"/>
      <c r="G22" s="11" t="s">
        <v>193</v>
      </c>
      <c r="H22" s="10"/>
      <c r="I22" s="10"/>
      <c r="J22" s="10"/>
    </row>
    <row r="23" spans="1:10" ht="15" customHeight="1" x14ac:dyDescent="0.25">
      <c r="A23" s="2" t="s">
        <v>121</v>
      </c>
      <c r="B23" s="11" t="s">
        <v>286</v>
      </c>
      <c r="C23" s="11" t="s">
        <v>286</v>
      </c>
      <c r="D23" s="11"/>
      <c r="E23" s="11"/>
      <c r="F23" s="11" t="s">
        <v>286</v>
      </c>
      <c r="G23" s="11" t="s">
        <v>286</v>
      </c>
      <c r="H23" s="11"/>
      <c r="I23" s="11"/>
      <c r="J23" s="11"/>
    </row>
    <row r="24" spans="1:10" ht="15" customHeight="1" x14ac:dyDescent="0.25">
      <c r="A24" s="2"/>
    </row>
    <row r="25" spans="1:10" ht="15" customHeight="1" x14ac:dyDescent="0.25">
      <c r="A25" s="2"/>
    </row>
    <row r="28" spans="1:10" x14ac:dyDescent="0.25">
      <c r="F28" s="3" t="s">
        <v>195</v>
      </c>
    </row>
    <row r="29" spans="1:10" x14ac:dyDescent="0.25">
      <c r="A29" s="8"/>
      <c r="B29" s="8" t="s">
        <v>4</v>
      </c>
      <c r="C29" s="8"/>
      <c r="D29" s="8"/>
      <c r="E29" s="8"/>
      <c r="F29" s="8" t="s">
        <v>12</v>
      </c>
      <c r="G29" s="8" t="s">
        <v>5</v>
      </c>
      <c r="H29" s="8" t="s">
        <v>97</v>
      </c>
      <c r="I29" s="8" t="s">
        <v>53</v>
      </c>
    </row>
    <row r="30" spans="1:10" ht="30" x14ac:dyDescent="0.25">
      <c r="A30" s="2" t="s">
        <v>13</v>
      </c>
      <c r="B30" s="95" t="s">
        <v>15</v>
      </c>
      <c r="C30" s="95" t="s">
        <v>16</v>
      </c>
      <c r="D30" s="95"/>
      <c r="E30" s="95"/>
      <c r="F30" s="95" t="s">
        <v>290</v>
      </c>
      <c r="G30" s="103" t="s">
        <v>474</v>
      </c>
      <c r="H30" s="95" t="str">
        <f>S7</f>
        <v>Svært usikker (0-25%)</v>
      </c>
      <c r="I30" s="11"/>
    </row>
    <row r="31" spans="1:10" ht="30" x14ac:dyDescent="0.25">
      <c r="A31" s="2" t="s">
        <v>14</v>
      </c>
      <c r="B31" s="95" t="s">
        <v>15</v>
      </c>
      <c r="C31" s="95"/>
      <c r="D31" s="95"/>
      <c r="E31" s="95"/>
      <c r="F31" s="95" t="s">
        <v>291</v>
      </c>
      <c r="G31" s="102">
        <f>R6</f>
        <v>68600000</v>
      </c>
      <c r="H31" s="102" t="str">
        <f>S6</f>
        <v>Ganske usikker (25-50%)</v>
      </c>
      <c r="I31" s="11"/>
    </row>
    <row r="33" spans="1:6" x14ac:dyDescent="0.25">
      <c r="A33" s="2"/>
    </row>
    <row r="34" spans="1:6" x14ac:dyDescent="0.25">
      <c r="A34" s="2"/>
      <c r="F34" s="3"/>
    </row>
    <row r="35" spans="1:6" x14ac:dyDescent="0.25">
      <c r="A35" s="2"/>
      <c r="F35" s="3"/>
    </row>
    <row r="36" spans="1:6" x14ac:dyDescent="0.25">
      <c r="A36" s="2"/>
      <c r="E36" s="3" t="s">
        <v>94</v>
      </c>
    </row>
    <row r="37" spans="1:6" x14ac:dyDescent="0.25">
      <c r="A37" s="2" t="s">
        <v>89</v>
      </c>
      <c r="E37" s="3" t="s">
        <v>95</v>
      </c>
    </row>
    <row r="38" spans="1:6" x14ac:dyDescent="0.25">
      <c r="A38" s="2" t="s">
        <v>96</v>
      </c>
      <c r="B38" s="2" t="s">
        <v>90</v>
      </c>
      <c r="C38" s="2" t="s">
        <v>91</v>
      </c>
      <c r="D38" s="2" t="s">
        <v>92</v>
      </c>
      <c r="E38" s="2" t="s">
        <v>93</v>
      </c>
      <c r="F38" s="2" t="s">
        <v>3</v>
      </c>
    </row>
    <row r="39" spans="1:6" x14ac:dyDescent="0.25">
      <c r="A39" s="2" t="s">
        <v>98</v>
      </c>
      <c r="B39" s="11"/>
      <c r="C39" s="11"/>
      <c r="D39" s="11"/>
      <c r="E39" s="11"/>
      <c r="F39" s="11"/>
    </row>
    <row r="40" spans="1:6" x14ac:dyDescent="0.25">
      <c r="A40" s="2" t="s">
        <v>99</v>
      </c>
      <c r="B40" s="11"/>
      <c r="C40" s="11"/>
      <c r="D40" s="11"/>
      <c r="E40" s="11"/>
      <c r="F40" s="11"/>
    </row>
    <row r="47" spans="1:6" x14ac:dyDescent="0.25">
      <c r="A47" s="2" t="s">
        <v>85</v>
      </c>
    </row>
    <row r="48" spans="1:6" x14ac:dyDescent="0.25">
      <c r="A48" s="2" t="s">
        <v>86</v>
      </c>
      <c r="B48" s="11" t="s">
        <v>13</v>
      </c>
    </row>
    <row r="49" spans="1:2" x14ac:dyDescent="0.25">
      <c r="A49" s="2" t="s">
        <v>87</v>
      </c>
      <c r="B49" s="11" t="s">
        <v>471</v>
      </c>
    </row>
    <row r="82" spans="1:8" ht="15.75" thickBot="1" x14ac:dyDescent="0.3"/>
    <row r="83" spans="1:8" x14ac:dyDescent="0.25">
      <c r="A83" s="13" t="s">
        <v>122</v>
      </c>
      <c r="B83" s="14"/>
      <c r="C83" s="14"/>
      <c r="D83" s="14"/>
      <c r="E83" s="14"/>
      <c r="F83" s="15"/>
    </row>
    <row r="84" spans="1:8" x14ac:dyDescent="0.25">
      <c r="A84" s="16" t="s">
        <v>123</v>
      </c>
      <c r="B84" s="17" t="s">
        <v>124</v>
      </c>
      <c r="C84" s="17" t="s">
        <v>125</v>
      </c>
      <c r="D84" s="17" t="s">
        <v>126</v>
      </c>
      <c r="E84" s="17" t="s">
        <v>127</v>
      </c>
      <c r="F84" s="18" t="s">
        <v>128</v>
      </c>
      <c r="G84" s="2"/>
      <c r="H84" s="2"/>
    </row>
    <row r="85" spans="1:8" x14ac:dyDescent="0.25">
      <c r="A85" s="19" t="s">
        <v>129</v>
      </c>
      <c r="B85" s="20" t="s">
        <v>130</v>
      </c>
      <c r="C85" s="20" t="s">
        <v>131</v>
      </c>
      <c r="D85" s="20" t="s">
        <v>132</v>
      </c>
      <c r="E85" s="20" t="s">
        <v>133</v>
      </c>
      <c r="F85" s="21" t="s">
        <v>134</v>
      </c>
    </row>
    <row r="86" spans="1:8" x14ac:dyDescent="0.25">
      <c r="A86" s="19" t="s">
        <v>135</v>
      </c>
      <c r="B86" s="20" t="s">
        <v>136</v>
      </c>
      <c r="C86" s="20" t="s">
        <v>137</v>
      </c>
      <c r="D86" s="20" t="s">
        <v>138</v>
      </c>
      <c r="E86" s="20" t="s">
        <v>139</v>
      </c>
      <c r="F86" s="21" t="s">
        <v>140</v>
      </c>
    </row>
    <row r="87" spans="1:8" x14ac:dyDescent="0.25">
      <c r="A87" s="19" t="s">
        <v>141</v>
      </c>
      <c r="B87" s="20" t="s">
        <v>142</v>
      </c>
      <c r="C87" s="20" t="s">
        <v>131</v>
      </c>
      <c r="D87" s="20" t="s">
        <v>143</v>
      </c>
      <c r="E87" s="20" t="s">
        <v>144</v>
      </c>
      <c r="F87" s="21" t="s">
        <v>145</v>
      </c>
    </row>
    <row r="88" spans="1:8" x14ac:dyDescent="0.25">
      <c r="A88" s="19" t="s">
        <v>146</v>
      </c>
      <c r="B88" s="20" t="s">
        <v>147</v>
      </c>
      <c r="C88" s="20" t="s">
        <v>131</v>
      </c>
      <c r="D88" s="20" t="s">
        <v>148</v>
      </c>
      <c r="E88" s="20" t="s">
        <v>149</v>
      </c>
      <c r="F88" s="21" t="s">
        <v>145</v>
      </c>
    </row>
    <row r="89" spans="1:8" x14ac:dyDescent="0.25">
      <c r="A89" s="19" t="s">
        <v>150</v>
      </c>
      <c r="B89" s="20" t="s">
        <v>151</v>
      </c>
      <c r="C89" s="20" t="s">
        <v>131</v>
      </c>
      <c r="D89" s="20" t="s">
        <v>152</v>
      </c>
      <c r="E89" s="20" t="s">
        <v>153</v>
      </c>
      <c r="F89" s="21" t="s">
        <v>145</v>
      </c>
    </row>
    <row r="90" spans="1:8" x14ac:dyDescent="0.25">
      <c r="A90" s="19" t="s">
        <v>154</v>
      </c>
      <c r="B90" s="20" t="s">
        <v>155</v>
      </c>
      <c r="C90" s="20" t="s">
        <v>131</v>
      </c>
      <c r="D90" s="20" t="s">
        <v>156</v>
      </c>
      <c r="E90" s="20" t="s">
        <v>157</v>
      </c>
      <c r="F90" s="21" t="s">
        <v>145</v>
      </c>
    </row>
    <row r="91" spans="1:8" x14ac:dyDescent="0.25">
      <c r="A91" s="19" t="s">
        <v>158</v>
      </c>
      <c r="B91" s="20" t="s">
        <v>159</v>
      </c>
      <c r="C91" s="20" t="s">
        <v>131</v>
      </c>
      <c r="D91" s="20" t="s">
        <v>160</v>
      </c>
      <c r="E91" s="20" t="s">
        <v>161</v>
      </c>
      <c r="F91" s="21" t="s">
        <v>140</v>
      </c>
    </row>
    <row r="92" spans="1:8" x14ac:dyDescent="0.25">
      <c r="A92" s="19" t="s">
        <v>162</v>
      </c>
      <c r="B92" s="20" t="s">
        <v>163</v>
      </c>
      <c r="C92" s="20" t="s">
        <v>164</v>
      </c>
      <c r="D92" s="20" t="s">
        <v>161</v>
      </c>
      <c r="E92" s="20" t="s">
        <v>160</v>
      </c>
      <c r="F92" s="21" t="s">
        <v>165</v>
      </c>
    </row>
    <row r="93" spans="1:8" x14ac:dyDescent="0.25">
      <c r="A93" s="19" t="s">
        <v>166</v>
      </c>
      <c r="B93" s="20" t="s">
        <v>167</v>
      </c>
      <c r="C93" s="20" t="s">
        <v>168</v>
      </c>
      <c r="D93" s="20" t="s">
        <v>161</v>
      </c>
      <c r="E93" s="20" t="s">
        <v>169</v>
      </c>
      <c r="F93" s="21" t="s">
        <v>160</v>
      </c>
    </row>
    <row r="94" spans="1:8" x14ac:dyDescent="0.25">
      <c r="A94" s="19" t="s">
        <v>170</v>
      </c>
      <c r="B94" s="20" t="s">
        <v>171</v>
      </c>
      <c r="C94" s="20" t="s">
        <v>172</v>
      </c>
      <c r="D94" s="20" t="s">
        <v>173</v>
      </c>
      <c r="E94" s="20" t="s">
        <v>140</v>
      </c>
      <c r="F94" s="21" t="s">
        <v>165</v>
      </c>
    </row>
    <row r="95" spans="1:8" x14ac:dyDescent="0.25">
      <c r="A95" s="19" t="s">
        <v>174</v>
      </c>
      <c r="B95" s="20" t="s">
        <v>175</v>
      </c>
      <c r="C95" s="20" t="s">
        <v>176</v>
      </c>
      <c r="D95" s="20" t="s">
        <v>177</v>
      </c>
      <c r="E95" s="20" t="s">
        <v>140</v>
      </c>
      <c r="F95" s="21" t="s">
        <v>165</v>
      </c>
    </row>
    <row r="96" spans="1:8" x14ac:dyDescent="0.25">
      <c r="A96" s="19" t="s">
        <v>178</v>
      </c>
      <c r="B96" s="20" t="s">
        <v>179</v>
      </c>
      <c r="C96" s="20" t="s">
        <v>180</v>
      </c>
      <c r="D96" s="20" t="s">
        <v>181</v>
      </c>
      <c r="E96" s="20" t="s">
        <v>143</v>
      </c>
      <c r="F96" s="21" t="s">
        <v>140</v>
      </c>
    </row>
    <row r="97" spans="1:7" x14ac:dyDescent="0.25">
      <c r="A97" s="19" t="s">
        <v>182</v>
      </c>
      <c r="B97" s="20" t="s">
        <v>183</v>
      </c>
      <c r="C97" s="20" t="s">
        <v>184</v>
      </c>
      <c r="D97" s="20" t="s">
        <v>185</v>
      </c>
      <c r="E97" s="20" t="s">
        <v>186</v>
      </c>
      <c r="F97" s="21" t="s">
        <v>165</v>
      </c>
    </row>
    <row r="98" spans="1:7" x14ac:dyDescent="0.25">
      <c r="A98" s="19" t="s">
        <v>187</v>
      </c>
      <c r="B98" s="20" t="s">
        <v>188</v>
      </c>
      <c r="C98" s="20" t="s">
        <v>189</v>
      </c>
      <c r="D98" s="20" t="s">
        <v>165</v>
      </c>
      <c r="E98" s="20" t="s">
        <v>165</v>
      </c>
      <c r="F98" s="21" t="s">
        <v>165</v>
      </c>
      <c r="G98" t="s">
        <v>165</v>
      </c>
    </row>
    <row r="99" spans="1:7" x14ac:dyDescent="0.25">
      <c r="A99" s="19"/>
      <c r="B99" s="20"/>
      <c r="C99" s="20"/>
      <c r="D99" s="20"/>
      <c r="E99" s="20"/>
      <c r="F99" s="21"/>
    </row>
    <row r="100" spans="1:7" x14ac:dyDescent="0.25">
      <c r="A100" s="16" t="s">
        <v>190</v>
      </c>
      <c r="B100" s="20"/>
      <c r="C100" s="20"/>
      <c r="D100" s="20"/>
      <c r="E100" s="20"/>
      <c r="F100" s="21"/>
    </row>
    <row r="101" spans="1:7" x14ac:dyDescent="0.25">
      <c r="A101" s="19" t="s">
        <v>191</v>
      </c>
      <c r="B101" s="20"/>
      <c r="C101" s="20"/>
      <c r="D101" s="20"/>
      <c r="E101" s="20"/>
      <c r="F101" s="21"/>
    </row>
    <row r="102" spans="1:7" x14ac:dyDescent="0.25">
      <c r="A102" s="19" t="s">
        <v>192</v>
      </c>
      <c r="B102" s="20"/>
      <c r="C102" s="20"/>
      <c r="D102" s="20"/>
      <c r="E102" s="20"/>
      <c r="F102" s="21"/>
    </row>
    <row r="103" spans="1:7" x14ac:dyDescent="0.25">
      <c r="A103" s="19" t="s">
        <v>193</v>
      </c>
      <c r="B103" s="20"/>
      <c r="C103" s="20"/>
      <c r="D103" s="20"/>
      <c r="E103" s="20"/>
      <c r="F103" s="21" t="s">
        <v>165</v>
      </c>
    </row>
    <row r="104" spans="1:7" ht="15.75" thickBot="1" x14ac:dyDescent="0.3">
      <c r="A104" s="22" t="s">
        <v>194</v>
      </c>
      <c r="B104" s="23"/>
      <c r="C104" s="23"/>
      <c r="D104" s="23"/>
      <c r="E104" s="23"/>
      <c r="F104" s="24"/>
    </row>
  </sheetData>
  <mergeCells count="3">
    <mergeCell ref="G4:J4"/>
    <mergeCell ref="M4:P4"/>
    <mergeCell ref="G5:J5"/>
  </mergeCells>
  <dataValidations count="2">
    <dataValidation type="list" allowBlank="1" showInputMessage="1" showErrorMessage="1" promptTitle="Sikkerhet i tiltaksinformasjon" sqref="K6:K9" xr:uid="{00000000-0002-0000-0100-000000000000}">
      <formula1>$A$101:$A$104</formula1>
    </dataValidation>
    <dataValidation type="list" allowBlank="1" showInputMessage="1" showErrorMessage="1" promptTitle="Tiltakskategori" prompt="Vennligst velg fra nedtrekkslisten" sqref="D6:D9" xr:uid="{00000000-0002-0000-0100-000001000000}">
      <formula1>$A$85:$A$98</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28"/>
  <sheetViews>
    <sheetView topLeftCell="A112" workbookViewId="0">
      <selection activeCell="O29" sqref="O29"/>
    </sheetView>
  </sheetViews>
  <sheetFormatPr defaultColWidth="9.140625" defaultRowHeight="15" x14ac:dyDescent="0.25"/>
  <cols>
    <col min="1" max="1" width="18.140625" customWidth="1"/>
    <col min="2" max="2" width="23.28515625" bestFit="1" customWidth="1"/>
    <col min="3" max="6" width="7.42578125" customWidth="1"/>
    <col min="7" max="7" width="6.85546875" customWidth="1"/>
    <col min="9" max="9" width="24" bestFit="1" customWidth="1"/>
    <col min="10" max="10" width="19.140625" bestFit="1" customWidth="1"/>
    <col min="12" max="12" width="16.42578125" bestFit="1" customWidth="1"/>
    <col min="13" max="13" width="15.28515625" bestFit="1" customWidth="1"/>
  </cols>
  <sheetData>
    <row r="1" spans="1:13" x14ac:dyDescent="0.25">
      <c r="A1" s="2" t="s">
        <v>292</v>
      </c>
      <c r="B1" s="2"/>
      <c r="C1" s="2"/>
      <c r="D1" s="2"/>
      <c r="E1" s="2"/>
      <c r="F1" s="2"/>
      <c r="G1" s="2"/>
      <c r="L1" s="2" t="s">
        <v>293</v>
      </c>
    </row>
    <row r="2" spans="1:13" x14ac:dyDescent="0.25">
      <c r="A2" s="34"/>
      <c r="B2" s="35" t="s">
        <v>294</v>
      </c>
      <c r="C2" s="35" t="s">
        <v>295</v>
      </c>
      <c r="D2" s="36"/>
      <c r="E2" s="36"/>
      <c r="F2" s="37"/>
      <c r="G2" s="38" t="s">
        <v>296</v>
      </c>
      <c r="H2" s="39"/>
      <c r="I2" s="34" t="s">
        <v>297</v>
      </c>
      <c r="J2" s="34" t="s">
        <v>297</v>
      </c>
      <c r="L2" s="40" t="s">
        <v>298</v>
      </c>
      <c r="M2" s="40" t="s">
        <v>299</v>
      </c>
    </row>
    <row r="3" spans="1:13" x14ac:dyDescent="0.25">
      <c r="A3" s="41" t="s">
        <v>300</v>
      </c>
      <c r="B3" s="42" t="s">
        <v>301</v>
      </c>
      <c r="C3" s="42" t="s">
        <v>302</v>
      </c>
      <c r="D3" s="43" t="s">
        <v>303</v>
      </c>
      <c r="E3" s="43" t="s">
        <v>304</v>
      </c>
      <c r="F3" s="44" t="s">
        <v>305</v>
      </c>
      <c r="G3" s="45" t="s">
        <v>306</v>
      </c>
      <c r="H3" s="46" t="s">
        <v>307</v>
      </c>
      <c r="I3" s="41" t="s">
        <v>308</v>
      </c>
      <c r="J3" s="41" t="s">
        <v>309</v>
      </c>
      <c r="L3" s="47" t="s">
        <v>310</v>
      </c>
      <c r="M3" s="47" t="s">
        <v>311</v>
      </c>
    </row>
    <row r="4" spans="1:13" x14ac:dyDescent="0.25">
      <c r="A4" s="48" t="s">
        <v>312</v>
      </c>
      <c r="B4" s="49"/>
      <c r="C4" s="50"/>
      <c r="D4" s="51"/>
      <c r="E4" s="51"/>
      <c r="F4" s="52"/>
      <c r="H4" s="53"/>
      <c r="I4" s="49"/>
      <c r="J4" s="49"/>
      <c r="L4" s="47"/>
      <c r="M4" s="47" t="s">
        <v>313</v>
      </c>
    </row>
    <row r="5" spans="1:13" x14ac:dyDescent="0.25">
      <c r="A5" s="54" t="s">
        <v>314</v>
      </c>
      <c r="B5" s="55"/>
      <c r="C5" s="56"/>
      <c r="D5" s="57"/>
      <c r="E5" s="57"/>
      <c r="F5" s="58"/>
      <c r="H5" s="59"/>
      <c r="I5" s="55"/>
      <c r="J5" s="55"/>
      <c r="L5" s="47"/>
      <c r="M5" s="47" t="s">
        <v>315</v>
      </c>
    </row>
    <row r="6" spans="1:13" x14ac:dyDescent="0.25">
      <c r="A6" s="54" t="s">
        <v>316</v>
      </c>
      <c r="B6" s="55"/>
      <c r="C6" s="60"/>
      <c r="D6" s="60"/>
      <c r="E6" s="57"/>
      <c r="F6" s="58"/>
      <c r="H6" s="59"/>
      <c r="I6" s="55"/>
      <c r="J6" s="55"/>
      <c r="L6" s="47"/>
      <c r="M6" s="47" t="s">
        <v>317</v>
      </c>
    </row>
    <row r="7" spans="1:13" x14ac:dyDescent="0.25">
      <c r="A7" s="54" t="s">
        <v>318</v>
      </c>
      <c r="B7" s="55"/>
      <c r="C7" s="56"/>
      <c r="D7" s="57"/>
      <c r="E7" s="57"/>
      <c r="F7" s="58"/>
      <c r="H7" s="59"/>
      <c r="I7" s="55"/>
      <c r="J7" s="55"/>
      <c r="L7" s="47"/>
      <c r="M7" s="47" t="s">
        <v>319</v>
      </c>
    </row>
    <row r="8" spans="1:13" x14ac:dyDescent="0.25">
      <c r="A8" s="54" t="s">
        <v>320</v>
      </c>
      <c r="B8" s="55"/>
      <c r="C8" s="56"/>
      <c r="D8" s="60"/>
      <c r="E8" s="60"/>
      <c r="F8" s="58"/>
      <c r="H8" s="59"/>
      <c r="I8" s="55"/>
      <c r="J8" s="55"/>
      <c r="L8" s="47" t="s">
        <v>321</v>
      </c>
      <c r="M8" s="47" t="s">
        <v>322</v>
      </c>
    </row>
    <row r="9" spans="1:13" x14ac:dyDescent="0.25">
      <c r="A9" s="54" t="s">
        <v>323</v>
      </c>
      <c r="B9" s="55"/>
      <c r="C9" s="60"/>
      <c r="D9" s="57"/>
      <c r="E9" s="60"/>
      <c r="F9" s="58"/>
      <c r="H9" s="59"/>
      <c r="I9" s="61"/>
      <c r="J9" s="61"/>
      <c r="L9" s="47"/>
      <c r="M9" s="47" t="s">
        <v>324</v>
      </c>
    </row>
    <row r="10" spans="1:13" x14ac:dyDescent="0.25">
      <c r="A10" s="54" t="s">
        <v>325</v>
      </c>
      <c r="B10" s="55"/>
      <c r="C10" s="56"/>
      <c r="D10" s="57"/>
      <c r="E10" s="57"/>
      <c r="F10" s="58"/>
      <c r="H10" s="59"/>
      <c r="I10" s="55"/>
      <c r="J10" s="55"/>
      <c r="L10" s="47"/>
      <c r="M10" s="47" t="s">
        <v>326</v>
      </c>
    </row>
    <row r="11" spans="1:13" x14ac:dyDescent="0.25">
      <c r="A11" s="54" t="s">
        <v>327</v>
      </c>
      <c r="B11" s="55"/>
      <c r="C11" s="56"/>
      <c r="D11" s="57"/>
      <c r="E11" s="57"/>
      <c r="F11" s="58"/>
      <c r="H11" s="59"/>
      <c r="I11" s="55"/>
      <c r="J11" s="55"/>
      <c r="L11" s="47"/>
      <c r="M11" s="47" t="s">
        <v>328</v>
      </c>
    </row>
    <row r="12" spans="1:13" x14ac:dyDescent="0.25">
      <c r="A12" s="54" t="s">
        <v>310</v>
      </c>
      <c r="B12" s="55">
        <v>1</v>
      </c>
      <c r="C12" s="60"/>
      <c r="D12" s="60"/>
      <c r="E12" s="60"/>
      <c r="F12" s="62"/>
      <c r="H12" s="59"/>
      <c r="I12" s="61"/>
      <c r="J12" s="61"/>
      <c r="L12" s="47"/>
      <c r="M12" s="47" t="s">
        <v>329</v>
      </c>
    </row>
    <row r="13" spans="1:13" x14ac:dyDescent="0.25">
      <c r="A13" s="54" t="s">
        <v>330</v>
      </c>
      <c r="B13" s="61">
        <v>9</v>
      </c>
      <c r="C13" s="60">
        <v>1</v>
      </c>
      <c r="D13" s="60"/>
      <c r="E13" s="60">
        <v>1</v>
      </c>
      <c r="F13" s="62">
        <v>2</v>
      </c>
      <c r="H13" s="59"/>
      <c r="I13" s="61">
        <v>2</v>
      </c>
      <c r="J13" s="61"/>
      <c r="L13" s="47"/>
      <c r="M13" s="47" t="s">
        <v>331</v>
      </c>
    </row>
    <row r="14" spans="1:13" x14ac:dyDescent="0.25">
      <c r="A14" s="54" t="s">
        <v>321</v>
      </c>
      <c r="B14" s="61">
        <v>29</v>
      </c>
      <c r="C14" s="60">
        <v>5</v>
      </c>
      <c r="D14" s="60">
        <v>4</v>
      </c>
      <c r="E14" s="60">
        <v>1</v>
      </c>
      <c r="F14" s="62">
        <v>10</v>
      </c>
      <c r="G14">
        <v>218</v>
      </c>
      <c r="H14" s="59"/>
      <c r="I14" s="61">
        <v>4</v>
      </c>
      <c r="J14" s="61">
        <v>20</v>
      </c>
      <c r="L14" s="47"/>
      <c r="M14" s="47" t="s">
        <v>332</v>
      </c>
    </row>
    <row r="15" spans="1:13" x14ac:dyDescent="0.25">
      <c r="A15" s="54" t="s">
        <v>333</v>
      </c>
      <c r="B15" s="61">
        <v>23</v>
      </c>
      <c r="C15" s="60">
        <v>4</v>
      </c>
      <c r="D15" s="60">
        <v>6</v>
      </c>
      <c r="E15" s="60">
        <v>6</v>
      </c>
      <c r="F15" s="62">
        <v>16</v>
      </c>
      <c r="G15">
        <v>7</v>
      </c>
      <c r="H15" s="59"/>
      <c r="I15" s="61">
        <v>7</v>
      </c>
      <c r="J15" s="61"/>
      <c r="L15" s="47"/>
      <c r="M15" s="47" t="s">
        <v>334</v>
      </c>
    </row>
    <row r="16" spans="1:13" x14ac:dyDescent="0.25">
      <c r="A16" s="54" t="s">
        <v>335</v>
      </c>
      <c r="B16" s="61">
        <v>83</v>
      </c>
      <c r="C16" s="56">
        <v>7</v>
      </c>
      <c r="D16" s="60">
        <v>7</v>
      </c>
      <c r="E16" s="60">
        <v>2</v>
      </c>
      <c r="F16" s="58">
        <v>16</v>
      </c>
      <c r="H16" s="59"/>
      <c r="I16" s="61">
        <v>11</v>
      </c>
      <c r="J16" s="61"/>
      <c r="L16" s="47"/>
      <c r="M16" s="47" t="s">
        <v>336</v>
      </c>
    </row>
    <row r="17" spans="1:13" x14ac:dyDescent="0.25">
      <c r="A17" s="54" t="s">
        <v>337</v>
      </c>
      <c r="B17" s="61">
        <v>110</v>
      </c>
      <c r="C17" s="56">
        <v>15</v>
      </c>
      <c r="D17" s="57">
        <v>61</v>
      </c>
      <c r="E17" s="60">
        <v>16</v>
      </c>
      <c r="F17" s="58">
        <v>92</v>
      </c>
      <c r="G17">
        <v>2</v>
      </c>
      <c r="H17" s="59">
        <v>12</v>
      </c>
      <c r="I17" s="55">
        <v>32</v>
      </c>
      <c r="J17" s="55"/>
      <c r="L17" s="47"/>
      <c r="M17" s="47" t="s">
        <v>338</v>
      </c>
    </row>
    <row r="18" spans="1:13" x14ac:dyDescent="0.25">
      <c r="A18" s="54" t="s">
        <v>339</v>
      </c>
      <c r="B18" s="61">
        <v>61</v>
      </c>
      <c r="C18" s="56">
        <v>1</v>
      </c>
      <c r="D18" s="57">
        <v>6</v>
      </c>
      <c r="E18" s="57">
        <v>1</v>
      </c>
      <c r="F18" s="58">
        <v>8</v>
      </c>
      <c r="G18">
        <v>2</v>
      </c>
      <c r="H18" s="59"/>
      <c r="I18" s="55">
        <v>7</v>
      </c>
      <c r="J18" s="55">
        <v>2</v>
      </c>
      <c r="L18" s="47"/>
      <c r="M18" s="47" t="s">
        <v>340</v>
      </c>
    </row>
    <row r="19" spans="1:13" x14ac:dyDescent="0.25">
      <c r="A19" s="54" t="s">
        <v>341</v>
      </c>
      <c r="B19" s="61">
        <v>55</v>
      </c>
      <c r="C19" s="56">
        <v>4</v>
      </c>
      <c r="D19" s="57">
        <v>8</v>
      </c>
      <c r="E19" s="57">
        <v>3</v>
      </c>
      <c r="F19" s="58">
        <v>15</v>
      </c>
      <c r="G19">
        <v>3</v>
      </c>
      <c r="H19" s="59"/>
      <c r="I19" s="55">
        <v>12</v>
      </c>
      <c r="J19" s="55"/>
      <c r="L19" s="47" t="s">
        <v>333</v>
      </c>
      <c r="M19" s="47" t="s">
        <v>342</v>
      </c>
    </row>
    <row r="20" spans="1:13" x14ac:dyDescent="0.25">
      <c r="A20" s="54" t="s">
        <v>343</v>
      </c>
      <c r="B20" s="61"/>
      <c r="C20" s="60">
        <v>5</v>
      </c>
      <c r="D20" s="60">
        <v>8</v>
      </c>
      <c r="E20" s="60">
        <v>2</v>
      </c>
      <c r="F20" s="62">
        <v>15</v>
      </c>
      <c r="G20">
        <v>1</v>
      </c>
      <c r="H20" s="59"/>
      <c r="I20" s="63"/>
      <c r="J20" s="63"/>
      <c r="L20" s="47"/>
      <c r="M20" s="47" t="s">
        <v>344</v>
      </c>
    </row>
    <row r="21" spans="1:13" x14ac:dyDescent="0.25">
      <c r="A21" s="54" t="s">
        <v>345</v>
      </c>
      <c r="B21" s="61"/>
      <c r="C21" s="60"/>
      <c r="D21" s="60"/>
      <c r="E21" s="60"/>
      <c r="F21" s="62"/>
      <c r="H21" s="59"/>
      <c r="I21" s="63"/>
      <c r="J21" s="63"/>
      <c r="L21" s="47"/>
      <c r="M21" s="47" t="s">
        <v>346</v>
      </c>
    </row>
    <row r="22" spans="1:13" x14ac:dyDescent="0.25">
      <c r="A22" s="64" t="s">
        <v>347</v>
      </c>
      <c r="B22" s="65"/>
      <c r="C22" s="66"/>
      <c r="D22" s="66"/>
      <c r="E22" s="66"/>
      <c r="F22" s="67"/>
      <c r="G22" s="68"/>
      <c r="H22" s="69"/>
      <c r="I22" s="70"/>
      <c r="J22" s="70"/>
      <c r="L22" s="47"/>
      <c r="M22" s="47" t="s">
        <v>348</v>
      </c>
    </row>
    <row r="23" spans="1:13" x14ac:dyDescent="0.25">
      <c r="A23" s="71" t="s">
        <v>305</v>
      </c>
      <c r="B23" s="72">
        <f>SUM(B4:B22)</f>
        <v>371</v>
      </c>
      <c r="C23" s="73">
        <f t="shared" ref="C23:J23" si="0">SUM(C4:C22)</f>
        <v>42</v>
      </c>
      <c r="D23" s="73">
        <f t="shared" si="0"/>
        <v>100</v>
      </c>
      <c r="E23" s="73">
        <f t="shared" si="0"/>
        <v>32</v>
      </c>
      <c r="F23" s="74">
        <f t="shared" si="0"/>
        <v>174</v>
      </c>
      <c r="G23" s="73">
        <f t="shared" si="0"/>
        <v>233</v>
      </c>
      <c r="H23" s="74">
        <f t="shared" si="0"/>
        <v>12</v>
      </c>
      <c r="I23" s="74">
        <f t="shared" si="0"/>
        <v>75</v>
      </c>
      <c r="J23" s="74">
        <f t="shared" si="0"/>
        <v>22</v>
      </c>
      <c r="L23" s="47"/>
      <c r="M23" s="47" t="s">
        <v>349</v>
      </c>
    </row>
    <row r="24" spans="1:13" x14ac:dyDescent="0.25">
      <c r="L24" s="47"/>
      <c r="M24" s="47" t="s">
        <v>350</v>
      </c>
    </row>
    <row r="25" spans="1:13" x14ac:dyDescent="0.25">
      <c r="A25" s="2" t="s">
        <v>351</v>
      </c>
      <c r="B25" s="2"/>
      <c r="C25" s="2"/>
      <c r="D25" s="2"/>
      <c r="E25" s="2"/>
      <c r="F25" s="2"/>
      <c r="G25" s="2"/>
      <c r="L25" s="47"/>
      <c r="M25" s="47" t="s">
        <v>352</v>
      </c>
    </row>
    <row r="26" spans="1:13" x14ac:dyDescent="0.25">
      <c r="A26" s="34"/>
      <c r="B26" s="35" t="s">
        <v>294</v>
      </c>
      <c r="C26" s="35" t="s">
        <v>295</v>
      </c>
      <c r="D26" s="36"/>
      <c r="E26" s="36"/>
      <c r="F26" s="37"/>
      <c r="G26" s="38" t="s">
        <v>296</v>
      </c>
      <c r="H26" s="39"/>
      <c r="I26" s="34" t="s">
        <v>353</v>
      </c>
      <c r="J26" s="34" t="s">
        <v>353</v>
      </c>
      <c r="L26" s="47"/>
      <c r="M26" s="47" t="s">
        <v>354</v>
      </c>
    </row>
    <row r="27" spans="1:13" x14ac:dyDescent="0.25">
      <c r="A27" s="41" t="s">
        <v>300</v>
      </c>
      <c r="B27" s="42" t="s">
        <v>301</v>
      </c>
      <c r="C27" s="42" t="s">
        <v>302</v>
      </c>
      <c r="D27" s="43" t="s">
        <v>303</v>
      </c>
      <c r="E27" s="43" t="s">
        <v>304</v>
      </c>
      <c r="F27" s="44" t="s">
        <v>305</v>
      </c>
      <c r="G27" s="45" t="s">
        <v>306</v>
      </c>
      <c r="H27" s="46" t="s">
        <v>307</v>
      </c>
      <c r="I27" s="41" t="s">
        <v>308</v>
      </c>
      <c r="J27" s="41" t="s">
        <v>309</v>
      </c>
      <c r="L27" s="47"/>
      <c r="M27" s="47" t="s">
        <v>355</v>
      </c>
    </row>
    <row r="28" spans="1:13" x14ac:dyDescent="0.25">
      <c r="A28" s="75" t="s">
        <v>312</v>
      </c>
      <c r="B28" s="76"/>
      <c r="C28" s="77"/>
      <c r="D28" s="78"/>
      <c r="E28" s="78"/>
      <c r="F28" s="79"/>
      <c r="G28" s="77"/>
      <c r="H28" s="53"/>
      <c r="I28" s="80"/>
      <c r="J28" s="53"/>
      <c r="L28" s="47"/>
      <c r="M28" s="47" t="s">
        <v>356</v>
      </c>
    </row>
    <row r="29" spans="1:13" x14ac:dyDescent="0.25">
      <c r="A29" s="81" t="s">
        <v>314</v>
      </c>
      <c r="B29" s="82"/>
      <c r="C29" s="77"/>
      <c r="D29" s="78"/>
      <c r="E29" s="78"/>
      <c r="F29" s="83"/>
      <c r="G29" s="77"/>
      <c r="H29" s="59"/>
      <c r="I29" s="84"/>
      <c r="J29" s="59"/>
      <c r="L29" s="47"/>
      <c r="M29" s="47" t="s">
        <v>357</v>
      </c>
    </row>
    <row r="30" spans="1:13" x14ac:dyDescent="0.25">
      <c r="A30" s="81" t="s">
        <v>316</v>
      </c>
      <c r="B30" s="82"/>
      <c r="C30" s="85"/>
      <c r="D30" s="85"/>
      <c r="E30" s="78"/>
      <c r="F30" s="83"/>
      <c r="G30" s="85"/>
      <c r="H30" s="59"/>
      <c r="I30" s="84"/>
      <c r="J30" s="59"/>
      <c r="L30" s="47"/>
      <c r="M30" s="47" t="s">
        <v>358</v>
      </c>
    </row>
    <row r="31" spans="1:13" x14ac:dyDescent="0.25">
      <c r="A31" s="81" t="s">
        <v>318</v>
      </c>
      <c r="B31" s="82"/>
      <c r="C31" s="77"/>
      <c r="D31" s="78"/>
      <c r="E31" s="78"/>
      <c r="F31" s="83"/>
      <c r="G31" s="85"/>
      <c r="H31" s="59"/>
      <c r="I31" s="84"/>
      <c r="J31" s="59"/>
      <c r="L31" s="47"/>
      <c r="M31" s="47" t="s">
        <v>359</v>
      </c>
    </row>
    <row r="32" spans="1:13" x14ac:dyDescent="0.25">
      <c r="A32" s="81" t="s">
        <v>320</v>
      </c>
      <c r="B32" s="82"/>
      <c r="C32" s="77"/>
      <c r="D32" s="85"/>
      <c r="E32" s="85"/>
      <c r="F32" s="83"/>
      <c r="G32" s="85"/>
      <c r="H32" s="59"/>
      <c r="I32" s="84"/>
      <c r="J32" s="59"/>
      <c r="L32" s="47" t="s">
        <v>335</v>
      </c>
      <c r="M32" s="47" t="s">
        <v>360</v>
      </c>
    </row>
    <row r="33" spans="1:13" x14ac:dyDescent="0.25">
      <c r="A33" s="81" t="s">
        <v>323</v>
      </c>
      <c r="B33" s="82"/>
      <c r="C33" s="85"/>
      <c r="D33" s="78"/>
      <c r="E33" s="85"/>
      <c r="F33" s="83"/>
      <c r="G33" s="85"/>
      <c r="H33" s="59"/>
      <c r="I33" s="86"/>
      <c r="J33" s="59"/>
      <c r="L33" s="47"/>
      <c r="M33" s="47" t="s">
        <v>361</v>
      </c>
    </row>
    <row r="34" spans="1:13" x14ac:dyDescent="0.25">
      <c r="A34" s="81" t="s">
        <v>325</v>
      </c>
      <c r="B34" s="82"/>
      <c r="C34" s="77"/>
      <c r="D34" s="78"/>
      <c r="E34" s="78"/>
      <c r="F34" s="83"/>
      <c r="G34" s="85"/>
      <c r="H34" s="59"/>
      <c r="I34" s="84"/>
      <c r="J34" s="59"/>
      <c r="L34" s="47"/>
      <c r="M34" s="47" t="s">
        <v>362</v>
      </c>
    </row>
    <row r="35" spans="1:13" x14ac:dyDescent="0.25">
      <c r="A35" s="81" t="s">
        <v>327</v>
      </c>
      <c r="B35" s="82"/>
      <c r="C35" s="77"/>
      <c r="D35" s="78"/>
      <c r="E35" s="78"/>
      <c r="F35" s="83"/>
      <c r="G35" s="85"/>
      <c r="H35" s="59"/>
      <c r="I35" s="84"/>
      <c r="J35" s="59"/>
      <c r="L35" s="47"/>
      <c r="M35" s="47" t="s">
        <v>363</v>
      </c>
    </row>
    <row r="36" spans="1:13" x14ac:dyDescent="0.25">
      <c r="A36" s="81" t="s">
        <v>310</v>
      </c>
      <c r="B36" s="82">
        <v>20</v>
      </c>
      <c r="C36" s="85"/>
      <c r="D36" s="85"/>
      <c r="E36" s="85"/>
      <c r="F36" s="83"/>
      <c r="G36" s="85"/>
      <c r="H36" s="59"/>
      <c r="I36" s="86"/>
      <c r="J36" s="59"/>
      <c r="L36" s="47"/>
      <c r="M36" s="47" t="s">
        <v>364</v>
      </c>
    </row>
    <row r="37" spans="1:13" x14ac:dyDescent="0.25">
      <c r="A37" s="81" t="s">
        <v>330</v>
      </c>
      <c r="B37" s="87">
        <v>733</v>
      </c>
      <c r="C37" s="78">
        <v>176</v>
      </c>
      <c r="D37" s="85"/>
      <c r="E37" s="78">
        <v>334</v>
      </c>
      <c r="F37" s="83">
        <v>509</v>
      </c>
      <c r="G37" s="85"/>
      <c r="H37" s="59"/>
      <c r="I37" s="86">
        <v>509</v>
      </c>
      <c r="J37" s="59"/>
      <c r="L37" s="47"/>
      <c r="M37" s="47" t="s">
        <v>365</v>
      </c>
    </row>
    <row r="38" spans="1:13" x14ac:dyDescent="0.25">
      <c r="A38" s="81" t="s">
        <v>321</v>
      </c>
      <c r="B38" s="87">
        <v>3032</v>
      </c>
      <c r="C38" s="78">
        <v>5147</v>
      </c>
      <c r="D38" s="78">
        <v>898</v>
      </c>
      <c r="E38" s="78">
        <v>119</v>
      </c>
      <c r="F38" s="83">
        <v>6164</v>
      </c>
      <c r="G38" s="85">
        <v>2614</v>
      </c>
      <c r="H38" s="59"/>
      <c r="I38" s="86">
        <v>3782</v>
      </c>
      <c r="J38" s="59">
        <v>994</v>
      </c>
      <c r="L38" s="47"/>
      <c r="M38" s="47" t="s">
        <v>366</v>
      </c>
    </row>
    <row r="39" spans="1:13" x14ac:dyDescent="0.25">
      <c r="A39" s="81" t="s">
        <v>333</v>
      </c>
      <c r="B39" s="87">
        <v>2070</v>
      </c>
      <c r="C39" s="78">
        <v>5628</v>
      </c>
      <c r="D39" s="78">
        <v>1567</v>
      </c>
      <c r="E39" s="78">
        <v>1598</v>
      </c>
      <c r="F39" s="83">
        <v>8793</v>
      </c>
      <c r="G39" s="85">
        <v>148</v>
      </c>
      <c r="H39" s="59"/>
      <c r="I39" s="86">
        <v>6265</v>
      </c>
      <c r="J39" s="59"/>
      <c r="L39" s="47"/>
      <c r="M39" s="47" t="s">
        <v>367</v>
      </c>
    </row>
    <row r="40" spans="1:13" x14ac:dyDescent="0.25">
      <c r="A40" s="81" t="s">
        <v>335</v>
      </c>
      <c r="B40" s="87">
        <v>6883</v>
      </c>
      <c r="C40" s="78">
        <v>15130</v>
      </c>
      <c r="D40" s="78">
        <v>6311</v>
      </c>
      <c r="E40" s="78">
        <v>2143</v>
      </c>
      <c r="F40" s="83">
        <v>23585</v>
      </c>
      <c r="G40" s="85"/>
      <c r="H40" s="59"/>
      <c r="I40" s="86">
        <v>11300</v>
      </c>
      <c r="J40" s="59"/>
      <c r="L40" s="47"/>
      <c r="M40" s="47" t="s">
        <v>368</v>
      </c>
    </row>
    <row r="41" spans="1:13" x14ac:dyDescent="0.25">
      <c r="A41" s="81" t="s">
        <v>337</v>
      </c>
      <c r="B41" s="87">
        <v>25822</v>
      </c>
      <c r="C41" s="78">
        <v>31938</v>
      </c>
      <c r="D41" s="78">
        <v>30031</v>
      </c>
      <c r="E41" s="78">
        <v>10047</v>
      </c>
      <c r="F41" s="83">
        <v>72017</v>
      </c>
      <c r="G41" s="85">
        <v>98</v>
      </c>
      <c r="H41" s="59">
        <v>32</v>
      </c>
      <c r="I41" s="84">
        <v>45639</v>
      </c>
      <c r="J41" s="59"/>
      <c r="L41" s="47"/>
      <c r="M41" s="47" t="s">
        <v>369</v>
      </c>
    </row>
    <row r="42" spans="1:13" x14ac:dyDescent="0.25">
      <c r="A42" s="81" t="s">
        <v>339</v>
      </c>
      <c r="B42" s="87">
        <v>10730</v>
      </c>
      <c r="C42" s="78">
        <v>652</v>
      </c>
      <c r="D42" s="78">
        <v>4669</v>
      </c>
      <c r="E42" s="78">
        <v>173</v>
      </c>
      <c r="F42" s="83">
        <v>5494</v>
      </c>
      <c r="G42" s="85">
        <v>865</v>
      </c>
      <c r="H42" s="59"/>
      <c r="I42" s="84">
        <v>4729</v>
      </c>
      <c r="J42" s="59">
        <v>865</v>
      </c>
      <c r="L42" s="47"/>
      <c r="M42" s="47" t="s">
        <v>370</v>
      </c>
    </row>
    <row r="43" spans="1:13" x14ac:dyDescent="0.25">
      <c r="A43" s="81" t="s">
        <v>341</v>
      </c>
      <c r="B43" s="87">
        <v>21584</v>
      </c>
      <c r="C43" s="78">
        <v>44065</v>
      </c>
      <c r="D43" s="78">
        <v>8451</v>
      </c>
      <c r="E43" s="78">
        <v>111</v>
      </c>
      <c r="F43" s="83">
        <v>52628</v>
      </c>
      <c r="G43" s="85">
        <v>22</v>
      </c>
      <c r="H43" s="59"/>
      <c r="I43" s="84">
        <v>52507</v>
      </c>
      <c r="J43" s="59"/>
      <c r="L43" s="47"/>
      <c r="M43" s="47" t="s">
        <v>371</v>
      </c>
    </row>
    <row r="44" spans="1:13" x14ac:dyDescent="0.25">
      <c r="A44" s="81" t="s">
        <v>343</v>
      </c>
      <c r="B44" s="87"/>
      <c r="C44" s="78">
        <v>5842</v>
      </c>
      <c r="D44" s="78">
        <v>15057</v>
      </c>
      <c r="E44" s="78">
        <v>134</v>
      </c>
      <c r="F44" s="83">
        <v>21033</v>
      </c>
      <c r="G44" s="85">
        <v>13</v>
      </c>
      <c r="H44" s="59"/>
      <c r="I44" s="86"/>
      <c r="J44" s="59"/>
      <c r="L44" s="47"/>
      <c r="M44" s="47" t="s">
        <v>372</v>
      </c>
    </row>
    <row r="45" spans="1:13" x14ac:dyDescent="0.25">
      <c r="A45" s="81" t="s">
        <v>345</v>
      </c>
      <c r="B45" s="87"/>
      <c r="C45" s="78"/>
      <c r="D45" s="78"/>
      <c r="E45" s="78"/>
      <c r="F45" s="83"/>
      <c r="G45" s="85"/>
      <c r="H45" s="59"/>
      <c r="I45" s="86"/>
      <c r="J45" s="59"/>
      <c r="L45" s="47"/>
      <c r="M45" s="47" t="s">
        <v>373</v>
      </c>
    </row>
    <row r="46" spans="1:13" x14ac:dyDescent="0.25">
      <c r="A46" s="81" t="s">
        <v>347</v>
      </c>
      <c r="B46" s="87"/>
      <c r="C46" s="85"/>
      <c r="D46" s="85"/>
      <c r="E46" s="85"/>
      <c r="F46" s="86"/>
      <c r="G46" s="85"/>
      <c r="H46" s="59"/>
      <c r="I46" s="86"/>
      <c r="J46" s="59"/>
      <c r="L46" s="47"/>
      <c r="M46" s="47" t="s">
        <v>374</v>
      </c>
    </row>
    <row r="47" spans="1:13" x14ac:dyDescent="0.25">
      <c r="A47" s="71" t="s">
        <v>305</v>
      </c>
      <c r="B47" s="72">
        <f>SUM(B28:B46)</f>
        <v>70874</v>
      </c>
      <c r="C47" s="73">
        <f t="shared" ref="C47:J47" si="1">SUM(C28:C46)</f>
        <v>108578</v>
      </c>
      <c r="D47" s="73">
        <f t="shared" si="1"/>
        <v>66984</v>
      </c>
      <c r="E47" s="73">
        <f t="shared" si="1"/>
        <v>14659</v>
      </c>
      <c r="F47" s="74">
        <f t="shared" si="1"/>
        <v>190223</v>
      </c>
      <c r="G47" s="73">
        <f t="shared" si="1"/>
        <v>3760</v>
      </c>
      <c r="H47" s="74">
        <f t="shared" si="1"/>
        <v>32</v>
      </c>
      <c r="I47" s="74">
        <f t="shared" si="1"/>
        <v>124731</v>
      </c>
      <c r="J47" s="74">
        <f t="shared" si="1"/>
        <v>1859</v>
      </c>
      <c r="L47" s="47"/>
      <c r="M47" s="47" t="s">
        <v>375</v>
      </c>
    </row>
    <row r="48" spans="1:13" x14ac:dyDescent="0.25">
      <c r="L48" s="47"/>
      <c r="M48" s="47" t="s">
        <v>376</v>
      </c>
    </row>
    <row r="49" spans="1:13" x14ac:dyDescent="0.25">
      <c r="A49" s="88"/>
      <c r="L49" s="47"/>
      <c r="M49" s="47" t="s">
        <v>377</v>
      </c>
    </row>
    <row r="50" spans="1:13" x14ac:dyDescent="0.25">
      <c r="A50" s="88"/>
      <c r="L50" s="47" t="s">
        <v>337</v>
      </c>
      <c r="M50" s="47" t="s">
        <v>378</v>
      </c>
    </row>
    <row r="51" spans="1:13" x14ac:dyDescent="0.25">
      <c r="L51" s="47"/>
      <c r="M51" s="47" t="s">
        <v>379</v>
      </c>
    </row>
    <row r="52" spans="1:13" x14ac:dyDescent="0.25">
      <c r="L52" s="47"/>
      <c r="M52" s="47" t="s">
        <v>380</v>
      </c>
    </row>
    <row r="53" spans="1:13" x14ac:dyDescent="0.25">
      <c r="L53" s="47"/>
      <c r="M53" s="47" t="s">
        <v>381</v>
      </c>
    </row>
    <row r="54" spans="1:13" x14ac:dyDescent="0.25">
      <c r="L54" s="47"/>
      <c r="M54" s="47" t="s">
        <v>382</v>
      </c>
    </row>
    <row r="55" spans="1:13" x14ac:dyDescent="0.25">
      <c r="L55" s="47"/>
      <c r="M55" s="47" t="s">
        <v>383</v>
      </c>
    </row>
    <row r="56" spans="1:13" x14ac:dyDescent="0.25">
      <c r="L56" s="47"/>
      <c r="M56" s="47" t="s">
        <v>384</v>
      </c>
    </row>
    <row r="57" spans="1:13" x14ac:dyDescent="0.25">
      <c r="L57" s="47"/>
      <c r="M57" s="47" t="s">
        <v>385</v>
      </c>
    </row>
    <row r="58" spans="1:13" x14ac:dyDescent="0.25">
      <c r="L58" s="47"/>
      <c r="M58" s="47" t="s">
        <v>386</v>
      </c>
    </row>
    <row r="59" spans="1:13" x14ac:dyDescent="0.25">
      <c r="L59" s="47"/>
      <c r="M59" s="47" t="s">
        <v>387</v>
      </c>
    </row>
    <row r="60" spans="1:13" x14ac:dyDescent="0.25">
      <c r="L60" s="47"/>
      <c r="M60" s="47" t="s">
        <v>388</v>
      </c>
    </row>
    <row r="61" spans="1:13" x14ac:dyDescent="0.25">
      <c r="L61" s="47"/>
      <c r="M61" s="47" t="s">
        <v>389</v>
      </c>
    </row>
    <row r="62" spans="1:13" x14ac:dyDescent="0.25">
      <c r="L62" s="47"/>
      <c r="M62" s="47" t="s">
        <v>390</v>
      </c>
    </row>
    <row r="63" spans="1:13" x14ac:dyDescent="0.25">
      <c r="L63" s="47"/>
      <c r="M63" s="47" t="s">
        <v>391</v>
      </c>
    </row>
    <row r="64" spans="1:13" x14ac:dyDescent="0.25">
      <c r="L64" s="47"/>
      <c r="M64" s="47" t="s">
        <v>392</v>
      </c>
    </row>
    <row r="65" spans="12:13" x14ac:dyDescent="0.25">
      <c r="L65" s="47"/>
      <c r="M65" s="47" t="s">
        <v>393</v>
      </c>
    </row>
    <row r="66" spans="12:13" x14ac:dyDescent="0.25">
      <c r="L66" s="47"/>
      <c r="M66" s="47" t="s">
        <v>394</v>
      </c>
    </row>
    <row r="67" spans="12:13" x14ac:dyDescent="0.25">
      <c r="L67" s="47"/>
      <c r="M67" s="47" t="s">
        <v>395</v>
      </c>
    </row>
    <row r="68" spans="12:13" x14ac:dyDescent="0.25">
      <c r="L68" s="47"/>
      <c r="M68" s="47" t="s">
        <v>396</v>
      </c>
    </row>
    <row r="69" spans="12:13" x14ac:dyDescent="0.25">
      <c r="L69" s="47"/>
      <c r="M69" s="47" t="s">
        <v>397</v>
      </c>
    </row>
    <row r="70" spans="12:13" x14ac:dyDescent="0.25">
      <c r="L70" s="47"/>
      <c r="M70" s="47" t="s">
        <v>398</v>
      </c>
    </row>
    <row r="71" spans="12:13" x14ac:dyDescent="0.25">
      <c r="L71" s="47"/>
      <c r="M71" s="47" t="s">
        <v>399</v>
      </c>
    </row>
    <row r="72" spans="12:13" x14ac:dyDescent="0.25">
      <c r="L72" s="47"/>
      <c r="M72" s="47" t="s">
        <v>400</v>
      </c>
    </row>
    <row r="73" spans="12:13" x14ac:dyDescent="0.25">
      <c r="L73" s="47"/>
      <c r="M73" s="47" t="s">
        <v>401</v>
      </c>
    </row>
    <row r="74" spans="12:13" x14ac:dyDescent="0.25">
      <c r="L74" s="47"/>
      <c r="M74" s="47" t="s">
        <v>402</v>
      </c>
    </row>
    <row r="75" spans="12:13" x14ac:dyDescent="0.25">
      <c r="L75" s="47"/>
      <c r="M75" s="47" t="s">
        <v>403</v>
      </c>
    </row>
    <row r="76" spans="12:13" x14ac:dyDescent="0.25">
      <c r="L76" s="47"/>
      <c r="M76" s="47" t="s">
        <v>404</v>
      </c>
    </row>
    <row r="77" spans="12:13" x14ac:dyDescent="0.25">
      <c r="L77" s="47"/>
      <c r="M77" s="47" t="s">
        <v>405</v>
      </c>
    </row>
    <row r="78" spans="12:13" x14ac:dyDescent="0.25">
      <c r="L78" s="47"/>
      <c r="M78" s="47" t="s">
        <v>406</v>
      </c>
    </row>
    <row r="79" spans="12:13" x14ac:dyDescent="0.25">
      <c r="L79" s="47"/>
      <c r="M79" s="47" t="s">
        <v>407</v>
      </c>
    </row>
    <row r="80" spans="12:13" x14ac:dyDescent="0.25">
      <c r="L80" s="47"/>
      <c r="M80" s="47" t="s">
        <v>408</v>
      </c>
    </row>
    <row r="81" spans="12:13" x14ac:dyDescent="0.25">
      <c r="L81" s="47"/>
      <c r="M81" s="47" t="s">
        <v>409</v>
      </c>
    </row>
    <row r="82" spans="12:13" x14ac:dyDescent="0.25">
      <c r="L82" s="47"/>
      <c r="M82" s="47" t="s">
        <v>410</v>
      </c>
    </row>
    <row r="83" spans="12:13" x14ac:dyDescent="0.25">
      <c r="L83" s="47"/>
      <c r="M83" s="47" t="s">
        <v>411</v>
      </c>
    </row>
    <row r="84" spans="12:13" x14ac:dyDescent="0.25">
      <c r="L84" s="47"/>
      <c r="M84" s="47" t="s">
        <v>412</v>
      </c>
    </row>
    <row r="85" spans="12:13" x14ac:dyDescent="0.25">
      <c r="L85" s="47"/>
      <c r="M85" s="47" t="s">
        <v>413</v>
      </c>
    </row>
    <row r="86" spans="12:13" x14ac:dyDescent="0.25">
      <c r="L86" s="47" t="s">
        <v>339</v>
      </c>
      <c r="M86" s="47" t="s">
        <v>414</v>
      </c>
    </row>
    <row r="87" spans="12:13" x14ac:dyDescent="0.25">
      <c r="L87" s="47"/>
      <c r="M87" s="47" t="s">
        <v>415</v>
      </c>
    </row>
    <row r="88" spans="12:13" x14ac:dyDescent="0.25">
      <c r="L88" s="47"/>
      <c r="M88" s="47" t="s">
        <v>416</v>
      </c>
    </row>
    <row r="89" spans="12:13" x14ac:dyDescent="0.25">
      <c r="L89" s="47"/>
      <c r="M89" s="47" t="s">
        <v>417</v>
      </c>
    </row>
    <row r="90" spans="12:13" x14ac:dyDescent="0.25">
      <c r="L90" s="47"/>
      <c r="M90" s="47" t="s">
        <v>418</v>
      </c>
    </row>
    <row r="91" spans="12:13" x14ac:dyDescent="0.25">
      <c r="L91" s="47"/>
      <c r="M91" s="47" t="s">
        <v>419</v>
      </c>
    </row>
    <row r="92" spans="12:13" x14ac:dyDescent="0.25">
      <c r="L92" s="47"/>
      <c r="M92" s="47" t="s">
        <v>420</v>
      </c>
    </row>
    <row r="93" spans="12:13" x14ac:dyDescent="0.25">
      <c r="L93" s="47"/>
      <c r="M93" s="47" t="s">
        <v>421</v>
      </c>
    </row>
    <row r="94" spans="12:13" x14ac:dyDescent="0.25">
      <c r="L94" s="47"/>
      <c r="M94" s="47" t="s">
        <v>422</v>
      </c>
    </row>
    <row r="95" spans="12:13" x14ac:dyDescent="0.25">
      <c r="L95" s="47"/>
      <c r="M95" s="47" t="s">
        <v>423</v>
      </c>
    </row>
    <row r="96" spans="12:13" x14ac:dyDescent="0.25">
      <c r="L96" s="47"/>
      <c r="M96" s="47" t="s">
        <v>424</v>
      </c>
    </row>
    <row r="97" spans="12:13" x14ac:dyDescent="0.25">
      <c r="L97" s="47"/>
      <c r="M97" s="47" t="s">
        <v>425</v>
      </c>
    </row>
    <row r="98" spans="12:13" x14ac:dyDescent="0.25">
      <c r="M98" t="s">
        <v>426</v>
      </c>
    </row>
    <row r="99" spans="12:13" x14ac:dyDescent="0.25">
      <c r="M99" t="s">
        <v>427</v>
      </c>
    </row>
    <row r="100" spans="12:13" x14ac:dyDescent="0.25">
      <c r="M100" t="s">
        <v>428</v>
      </c>
    </row>
    <row r="101" spans="12:13" x14ac:dyDescent="0.25">
      <c r="M101" t="s">
        <v>429</v>
      </c>
    </row>
    <row r="102" spans="12:13" x14ac:dyDescent="0.25">
      <c r="L102" t="s">
        <v>341</v>
      </c>
      <c r="M102" t="s">
        <v>430</v>
      </c>
    </row>
    <row r="103" spans="12:13" x14ac:dyDescent="0.25">
      <c r="M103" t="s">
        <v>431</v>
      </c>
    </row>
    <row r="104" spans="12:13" x14ac:dyDescent="0.25">
      <c r="M104" t="s">
        <v>432</v>
      </c>
    </row>
    <row r="105" spans="12:13" x14ac:dyDescent="0.25">
      <c r="M105" t="s">
        <v>433</v>
      </c>
    </row>
    <row r="106" spans="12:13" x14ac:dyDescent="0.25">
      <c r="M106" t="s">
        <v>434</v>
      </c>
    </row>
    <row r="107" spans="12:13" x14ac:dyDescent="0.25">
      <c r="M107" t="s">
        <v>435</v>
      </c>
    </row>
    <row r="108" spans="12:13" x14ac:dyDescent="0.25">
      <c r="M108" t="s">
        <v>436</v>
      </c>
    </row>
    <row r="109" spans="12:13" x14ac:dyDescent="0.25">
      <c r="M109" t="s">
        <v>437</v>
      </c>
    </row>
    <row r="110" spans="12:13" x14ac:dyDescent="0.25">
      <c r="M110" t="s">
        <v>438</v>
      </c>
    </row>
    <row r="111" spans="12:13" x14ac:dyDescent="0.25">
      <c r="M111" t="s">
        <v>439</v>
      </c>
    </row>
    <row r="112" spans="12:13" x14ac:dyDescent="0.25">
      <c r="M112" t="s">
        <v>440</v>
      </c>
    </row>
    <row r="113" spans="12:13" x14ac:dyDescent="0.25">
      <c r="M113" t="s">
        <v>441</v>
      </c>
    </row>
    <row r="114" spans="12:13" x14ac:dyDescent="0.25">
      <c r="M114" t="s">
        <v>442</v>
      </c>
    </row>
    <row r="115" spans="12:13" x14ac:dyDescent="0.25">
      <c r="M115" t="s">
        <v>443</v>
      </c>
    </row>
    <row r="116" spans="12:13" x14ac:dyDescent="0.25">
      <c r="M116" t="s">
        <v>444</v>
      </c>
    </row>
    <row r="117" spans="12:13" x14ac:dyDescent="0.25">
      <c r="M117" t="s">
        <v>445</v>
      </c>
    </row>
    <row r="118" spans="12:13" x14ac:dyDescent="0.25">
      <c r="M118" t="s">
        <v>446</v>
      </c>
    </row>
    <row r="119" spans="12:13" x14ac:dyDescent="0.25">
      <c r="M119" t="s">
        <v>447</v>
      </c>
    </row>
    <row r="120" spans="12:13" x14ac:dyDescent="0.25">
      <c r="L120" t="s">
        <v>343</v>
      </c>
      <c r="M120" t="s">
        <v>448</v>
      </c>
    </row>
    <row r="121" spans="12:13" x14ac:dyDescent="0.25">
      <c r="M121" t="s">
        <v>449</v>
      </c>
    </row>
    <row r="122" spans="12:13" x14ac:dyDescent="0.25">
      <c r="M122" t="s">
        <v>450</v>
      </c>
    </row>
    <row r="123" spans="12:13" x14ac:dyDescent="0.25">
      <c r="M123" t="s">
        <v>451</v>
      </c>
    </row>
    <row r="124" spans="12:13" x14ac:dyDescent="0.25">
      <c r="M124" t="s">
        <v>390</v>
      </c>
    </row>
    <row r="125" spans="12:13" x14ac:dyDescent="0.25">
      <c r="M125" t="s">
        <v>452</v>
      </c>
    </row>
    <row r="126" spans="12:13" x14ac:dyDescent="0.25">
      <c r="M126" t="s">
        <v>453</v>
      </c>
    </row>
    <row r="127" spans="12:13" x14ac:dyDescent="0.25">
      <c r="M127" t="s">
        <v>454</v>
      </c>
    </row>
    <row r="128" spans="12:13" x14ac:dyDescent="0.25">
      <c r="M128" t="s">
        <v>455</v>
      </c>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election activeCell="A9" sqref="A9"/>
    </sheetView>
  </sheetViews>
  <sheetFormatPr defaultColWidth="9.140625" defaultRowHeight="15" x14ac:dyDescent="0.25"/>
  <cols>
    <col min="1" max="1" width="80" customWidth="1"/>
  </cols>
  <sheetData>
    <row r="1" spans="1:1" ht="45" x14ac:dyDescent="0.25">
      <c r="A1" s="25" t="s">
        <v>456</v>
      </c>
    </row>
    <row r="2" spans="1:1" ht="60" x14ac:dyDescent="0.25">
      <c r="A2" s="89" t="s">
        <v>457</v>
      </c>
    </row>
    <row r="3" spans="1:1" ht="30" x14ac:dyDescent="0.25">
      <c r="A3" s="25" t="s">
        <v>458</v>
      </c>
    </row>
    <row r="4" spans="1:1" ht="75" x14ac:dyDescent="0.25">
      <c r="A4" s="89" t="s">
        <v>459</v>
      </c>
    </row>
    <row r="5" spans="1:1" ht="30" x14ac:dyDescent="0.25">
      <c r="A5" s="25" t="s">
        <v>460</v>
      </c>
    </row>
    <row r="6" spans="1:1" ht="45" x14ac:dyDescent="0.25">
      <c r="A6" s="25" t="s">
        <v>463</v>
      </c>
    </row>
    <row r="7" spans="1:1" ht="45" x14ac:dyDescent="0.25">
      <c r="A7" s="25" t="s">
        <v>462</v>
      </c>
    </row>
    <row r="8" spans="1:1" ht="30" x14ac:dyDescent="0.25">
      <c r="A8" s="25" t="s">
        <v>461</v>
      </c>
    </row>
    <row r="9" spans="1:1" x14ac:dyDescent="0.25">
      <c r="A9" t="s">
        <v>472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Generell input</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2019-02-21T15:00:11Z</dcterms:modified>
</cp:coreProperties>
</file>