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naturtyper\"/>
    </mc:Choice>
  </mc:AlternateContent>
  <xr:revisionPtr revIDLastSave="0" documentId="13_ncr:1_{75006A87-8108-4C15-AD6F-9A4A94FA37B4}" xr6:coauthVersionLast="40" xr6:coauthVersionMax="40" xr10:uidLastSave="{00000000-0000-0000-0000-000000000000}"/>
  <bookViews>
    <workbookView xWindow="735" yWindow="735" windowWidth="27510" windowHeight="15540" xr2:uid="{00000000-000D-0000-FFFF-FFFF00000000}"/>
  </bookViews>
  <sheets>
    <sheet name="Generell input" sheetId="1" r:id="rId1"/>
    <sheet name="Tiltaksanalyse" sheetId="2" r:id="rId2"/>
    <sheet name="GIS-tabeller" sheetId="3" r:id="rId3"/>
    <sheet name="Referanser" sheetId="4" r:id="rId4"/>
  </sheets>
  <externalReferences>
    <externalReference r:id="rId5"/>
  </externalReferences>
  <definedNames>
    <definedName name="d">'[1]Priser og antagelser'!$C$53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6" i="2" l="1"/>
  <c r="G34" i="2"/>
  <c r="G35" i="2"/>
  <c r="G33" i="2"/>
  <c r="F36" i="2" l="1"/>
  <c r="F35" i="2"/>
  <c r="F34" i="2"/>
  <c r="F33" i="2"/>
  <c r="H59" i="3" l="1"/>
  <c r="F59" i="3"/>
  <c r="D59" i="3"/>
  <c r="C59" i="3"/>
  <c r="B59" i="3"/>
  <c r="E58" i="3"/>
  <c r="G58" i="3" s="1"/>
  <c r="E57" i="3"/>
  <c r="G57" i="3" s="1"/>
  <c r="E56" i="3"/>
  <c r="G56" i="3" s="1"/>
  <c r="E55" i="3"/>
  <c r="G55" i="3" s="1"/>
  <c r="E54" i="3"/>
  <c r="G54" i="3" s="1"/>
  <c r="E53" i="3"/>
  <c r="G53" i="3" s="1"/>
  <c r="E52" i="3"/>
  <c r="G52" i="3" s="1"/>
  <c r="E51" i="3"/>
  <c r="G51" i="3" s="1"/>
  <c r="E50" i="3"/>
  <c r="G50" i="3" s="1"/>
  <c r="E49" i="3"/>
  <c r="G49" i="3" s="1"/>
  <c r="E48" i="3"/>
  <c r="G48" i="3" s="1"/>
  <c r="E47" i="3"/>
  <c r="G47" i="3" s="1"/>
  <c r="E46" i="3"/>
  <c r="G46" i="3" s="1"/>
  <c r="E45" i="3"/>
  <c r="G45" i="3" s="1"/>
  <c r="E44" i="3"/>
  <c r="G44" i="3" s="1"/>
  <c r="E43" i="3"/>
  <c r="G43" i="3" s="1"/>
  <c r="E42" i="3"/>
  <c r="G42" i="3" s="1"/>
  <c r="E41" i="3"/>
  <c r="G41" i="3" s="1"/>
  <c r="H28" i="3"/>
  <c r="F28" i="3"/>
  <c r="D28" i="3"/>
  <c r="C28" i="3"/>
  <c r="B28" i="3"/>
  <c r="E27" i="3"/>
  <c r="G27" i="3" s="1"/>
  <c r="E26" i="3"/>
  <c r="G26" i="3" s="1"/>
  <c r="E25" i="3"/>
  <c r="G25" i="3" s="1"/>
  <c r="E24" i="3"/>
  <c r="G24" i="3" s="1"/>
  <c r="E23" i="3"/>
  <c r="G23" i="3" s="1"/>
  <c r="E22" i="3"/>
  <c r="G22" i="3" s="1"/>
  <c r="E21" i="3"/>
  <c r="G21" i="3" s="1"/>
  <c r="E20" i="3"/>
  <c r="G20" i="3" s="1"/>
  <c r="E19" i="3"/>
  <c r="G19" i="3" s="1"/>
  <c r="E18" i="3"/>
  <c r="G18" i="3" s="1"/>
  <c r="E17" i="3"/>
  <c r="G17" i="3" s="1"/>
  <c r="E16" i="3"/>
  <c r="G16" i="3" s="1"/>
  <c r="E15" i="3"/>
  <c r="G15" i="3" s="1"/>
  <c r="E14" i="3"/>
  <c r="G14" i="3" s="1"/>
  <c r="E13" i="3"/>
  <c r="G13" i="3" s="1"/>
  <c r="E12" i="3"/>
  <c r="G12" i="3" s="1"/>
  <c r="E11" i="3"/>
  <c r="G11" i="3" s="1"/>
  <c r="E10" i="3"/>
  <c r="G10" i="3" s="1"/>
  <c r="G59" i="3" l="1"/>
  <c r="G28" i="3"/>
  <c r="E59" i="3"/>
  <c r="E28" i="3"/>
  <c r="D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1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1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1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1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1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1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<sst xmlns="http://schemas.openxmlformats.org/spreadsheetml/2006/main" count="824" uniqueCount="517">
  <si>
    <t>Tid for vurdering</t>
  </si>
  <si>
    <t>Norsk navn</t>
  </si>
  <si>
    <t>Fyll inn</t>
  </si>
  <si>
    <t>Fritekst ekspert</t>
  </si>
  <si>
    <t>Tiltak</t>
  </si>
  <si>
    <t>Kostnad</t>
  </si>
  <si>
    <t>Måloppnåelse hvis gjennomført alene</t>
  </si>
  <si>
    <t>Usikkerhet</t>
  </si>
  <si>
    <t>Påvirkningsfaktor 1</t>
  </si>
  <si>
    <t>Delmål 1</t>
  </si>
  <si>
    <t>Delmål 2</t>
  </si>
  <si>
    <t>Sannsynlighet for måloppnåelse</t>
  </si>
  <si>
    <t>Tiltakspakke 1</t>
  </si>
  <si>
    <t>Tiltakspakke 2</t>
  </si>
  <si>
    <t>Tiltak 1</t>
  </si>
  <si>
    <t>Tiltakspakke 3</t>
  </si>
  <si>
    <t>Tiltak 2</t>
  </si>
  <si>
    <t>Omfang</t>
  </si>
  <si>
    <t>Styrke</t>
  </si>
  <si>
    <t>Presisering/betydning</t>
  </si>
  <si>
    <t>Hva</t>
  </si>
  <si>
    <t>måned 2018</t>
  </si>
  <si>
    <t>CR; EN; VU; NT</t>
  </si>
  <si>
    <t>kritisk truet; sterkt truet; sårbar; nær truet</t>
  </si>
  <si>
    <t>Kunnskapshull/Usikkerhet</t>
  </si>
  <si>
    <t>Følg Artsdatabankens navn i Rødlista for naturtyper 2011</t>
  </si>
  <si>
    <t xml:space="preserve">Avgrensning etter NiN 2.0 </t>
  </si>
  <si>
    <t>Avgrensning som forvaltningsenhet</t>
  </si>
  <si>
    <t>Gi en anbefaling om naturtypens avgrensning som hensiktsmessig forvaltningsenhet, beskrevet ved hjelp av NiN 2.0</t>
  </si>
  <si>
    <t>Avgrensning mot Naturtyper av nasjonal forvaltningsinteresse</t>
  </si>
  <si>
    <t>Følg definisjonene av NNF-er i NINA Kortrapport 72</t>
  </si>
  <si>
    <t>Tid for rødlistevurdering</t>
  </si>
  <si>
    <t>Rødlistestatus forkortelse 2011</t>
  </si>
  <si>
    <t>Rødlistestatus 2011</t>
  </si>
  <si>
    <t>Kriterier 2011</t>
  </si>
  <si>
    <t>Andel av nordisk forekomst</t>
  </si>
  <si>
    <t>Andel av europeisk forekomst</t>
  </si>
  <si>
    <t>Naturtypens reelle areal</t>
  </si>
  <si>
    <t>Økosystemtjenester</t>
  </si>
  <si>
    <t>Samfunnsøkonomisk verdi</t>
  </si>
  <si>
    <t>Trua arter og artsmangfold</t>
  </si>
  <si>
    <t>Økologi</t>
  </si>
  <si>
    <t xml:space="preserve">Naturtypens økologiske egenskaper. </t>
  </si>
  <si>
    <t>Påvirkningsfaktor 2</t>
  </si>
  <si>
    <t>Samvirking med andre tiltak</t>
  </si>
  <si>
    <t>Tidsrom</t>
  </si>
  <si>
    <t>Om naturtypen</t>
  </si>
  <si>
    <t>Vurdert av</t>
  </si>
  <si>
    <t>Navn, institusjon</t>
  </si>
  <si>
    <t>Kun hvis dette er mulig</t>
  </si>
  <si>
    <t>Antall forekomster NiN</t>
  </si>
  <si>
    <t>Antall forekomster Naturbase</t>
  </si>
  <si>
    <t>Utdypende beskrivelse av påvirkningsfaktor</t>
  </si>
  <si>
    <t>Ekspertvurdering</t>
  </si>
  <si>
    <t>Samspill mellom påvirkningsfaktorer</t>
  </si>
  <si>
    <t>Målsetting per 2035 (hva må til)</t>
  </si>
  <si>
    <t>Nullalternativ per 2035</t>
  </si>
  <si>
    <t>Delmål 3</t>
  </si>
  <si>
    <t>Kolonne D  i Naturtyper rødlisteinformasjon, eks. 4.1.a(1)</t>
  </si>
  <si>
    <t>Beskrives med ord</t>
  </si>
  <si>
    <t xml:space="preserve">Kolonne I i Naturtyper rødlisteinformasjon. Suppler med fritekst basert på vurderingene i de to raden over. </t>
  </si>
  <si>
    <t>Maks 3 setninger som beskriver naturtypen</t>
  </si>
  <si>
    <t>Følg Artsdatabankens oversettelse mellom Rødlista for naturtyper 2011 og NiN 2.0, finnes i vedlegg Liste_trua_naturtyper_truanatur_v3.pdf. Bruk kolonne for fritekst for eventuelle presiseringer.</t>
  </si>
  <si>
    <t>Endring i forhold til rødliste</t>
  </si>
  <si>
    <t>Hovedmål (rødlistestatus 2035)</t>
  </si>
  <si>
    <t>Delmål</t>
  </si>
  <si>
    <t>Estimat basert på rødlista</t>
  </si>
  <si>
    <t>Mål for naturtypen</t>
  </si>
  <si>
    <t>Naturtype-egenskap</t>
  </si>
  <si>
    <t>Tid til naturtypen utgår/endrer status uten tiltak</t>
  </si>
  <si>
    <t>Tiltak (navn på tiltak)</t>
  </si>
  <si>
    <t>Type tiltak (avdempende eller kompenserende)</t>
  </si>
  <si>
    <t>Påvirkningsfaktor</t>
  </si>
  <si>
    <t>Kostnad (Menon fyller inn)</t>
  </si>
  <si>
    <t>Igangsatte tiltak</t>
  </si>
  <si>
    <t>Nye tiltak</t>
  </si>
  <si>
    <t>Tiltak x+1</t>
  </si>
  <si>
    <t>Tiltak x+2</t>
  </si>
  <si>
    <t>Tiltaksanalyse</t>
  </si>
  <si>
    <t>Geografiske mangler</t>
  </si>
  <si>
    <t>NiN-basen. Se tabell i arket "GIS-tabeller". Spesifiser: dekker arealet kun naturtypen, eller andre naturtyper også?</t>
  </si>
  <si>
    <t>Naturbase. Se tabell i arket "GIS-tabeller". Spesifiser: dekker arealet kun naturtypen, eller andre naturtyper også?</t>
  </si>
  <si>
    <t>Kommentar</t>
  </si>
  <si>
    <t>Se presisering i manual</t>
  </si>
  <si>
    <t>Rødlistestatus forkortelse</t>
  </si>
  <si>
    <t>Oppsummerende anbefaling</t>
  </si>
  <si>
    <t>Anbefalt tiltakspakke</t>
  </si>
  <si>
    <t>Begrunnelse</t>
  </si>
  <si>
    <t>Angi hvor stor prosentandel av potensielle forekomster som er kartlagt. Se også presisering i manual.</t>
  </si>
  <si>
    <t>Kunnskapsinnhenting</t>
  </si>
  <si>
    <t>Navn</t>
  </si>
  <si>
    <t>Kunnskapshull - kategori</t>
  </si>
  <si>
    <t>Kunnskapshull - beskrivelse</t>
  </si>
  <si>
    <t>Innhold</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</si>
  <si>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</si>
  <si>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</si>
  <si>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</si>
  <si>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Usikkerhet kostnad (Menon fyller inn)</t>
  </si>
  <si>
    <t>Prosjekt 1</t>
  </si>
  <si>
    <t>Prosjekt 2</t>
  </si>
  <si>
    <t>Type</t>
  </si>
  <si>
    <t>Antall forekomster andre kilder</t>
  </si>
  <si>
    <t>F. eks. Myrbase</t>
  </si>
  <si>
    <t xml:space="preserve">Beskriv hva som karakteriserer en god tilstand for naturtypen </t>
  </si>
  <si>
    <t>God tilstand</t>
  </si>
  <si>
    <t xml:space="preserve">Ned ett nivå på Rødlista fra dagens kategori. For alternative hovedmål, se manual.  </t>
  </si>
  <si>
    <t>Alle påvirkningsfaktorer fra rødlista (hentes fra kolonne G i "Påvirkningsfaktorer per art", rangert i relativ styrke, les mer i manual. Tidsrom, Omfang og Alvorlighetsgrad hentes fra rødlista på nett.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</si>
  <si>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 xml:space="preserve">Oppgi forekomst av trua arter (listes opp arter adskilt med ; hvis mulig). Beskriv artsmangfoldet i kolonnen for fritekst. </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</si>
  <si>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</si>
  <si>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</si>
  <si>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</si>
  <si>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</si>
  <si>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</si>
  <si>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</si>
  <si>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</si>
  <si>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</si>
  <si>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</si>
  <si>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</si>
  <si>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</si>
  <si>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</si>
  <si>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Tiltak 3</t>
  </si>
  <si>
    <t>Tiltak 4</t>
  </si>
  <si>
    <t>Tiltak 5</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</si>
  <si>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</si>
  <si>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</si>
  <si>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</si>
  <si>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</si>
  <si>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</si>
  <si>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</si>
  <si>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</si>
  <si>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</si>
  <si>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</si>
  <si>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</si>
  <si>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</si>
  <si>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</si>
  <si>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</si>
  <si>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</si>
  <si>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</si>
  <si>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</si>
  <si>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</si>
  <si>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</si>
  <si>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</si>
  <si>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</si>
  <si>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</si>
  <si>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</si>
  <si>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</si>
  <si>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</si>
  <si>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</si>
  <si>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</si>
  <si>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</si>
  <si>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</si>
  <si>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</si>
  <si>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</si>
  <si>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</si>
  <si>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</si>
  <si>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</si>
  <si>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</si>
  <si>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</si>
  <si>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</si>
  <si>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</si>
  <si>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</si>
  <si>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</si>
  <si>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</si>
  <si>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</si>
  <si>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</si>
  <si>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</si>
  <si>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</si>
  <si>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</si>
  <si>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</si>
  <si>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</si>
  <si>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</si>
  <si>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</si>
  <si>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</si>
  <si>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</si>
  <si>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</si>
  <si>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</si>
  <si>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</si>
  <si>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</si>
  <si>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</si>
  <si>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</si>
  <si>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</si>
  <si>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</si>
  <si>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</si>
  <si>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</si>
  <si>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</si>
  <si>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</si>
  <si>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</si>
  <si>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</si>
  <si>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</si>
  <si>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</si>
  <si>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</si>
  <si>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</si>
  <si>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</si>
  <si>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25-50%</t>
  </si>
  <si>
    <t>50-75%</t>
  </si>
  <si>
    <t>75-100%</t>
  </si>
  <si>
    <t>75-85% måloppnåelse; 85-95% måloppnåelse; 95-100% måloppnåelse, les mer i manualen.</t>
  </si>
  <si>
    <t>50-75% måloppnåelse; 75-85% måloppnåelse; 85-95% måloppnåelse; 95-100% måloppnåelse, les mer i manualen</t>
  </si>
  <si>
    <t>Evju, M., Bratli, H., Follestad, A., Stabbetorp, O.E., Svalheim, E. &amp; Ødegaard, F. upubl. Faggrunnlag for strandeng og strandsump i Norge. Rapportutkast, 2013</t>
  </si>
  <si>
    <t>Evju, M., Bratli, H., Hanssen, O., Stabbetorp, O.E. &amp; Ødegaard, F. 2015. Strandeng - et hotspot-habitat. Sluttrapport under ARKO-prosjektets periode III. NINA Rapport 1170. Norsk institutt for naturforskning.</t>
  </si>
  <si>
    <t>Evju, M., Stabbetorp, O.E. &amp; Bratli, H. 2014. Strandenger i Østfold - areal, økologisk tilstand og rødlistearter. Blyttia 72(4): 235-248.</t>
  </si>
  <si>
    <t>Sørlig strandeng</t>
  </si>
  <si>
    <t>Marianne Evju, NINA</t>
  </si>
  <si>
    <t>Strandeng omfatter mark med sluttet, engpreget vegetasjon dominert av gras og urter og finnes først og fremst på beskyttede steder med fint substrat. Strandenger oppstår naturlig etter hvert som nytt land blottlegges for kolonisering av landplanter gjennom landheving, men større strandenger, særlig i Sør-Norge, er i større eller mindre grad et resultat av menneskepåvirkning, der de åpne, engpregede arealene er formet gjennom ekstensiv hevd, først og fremst beite, gjennom lang tid.</t>
  </si>
  <si>
    <t>Sørlig strandeng i god tilstand er åpen, uten gjengroing av høye graminder som takrør, eller busker og trær, uten dreneringskanaler og uten innslag av fremmede arter. Semi-naturlige strandenger er i ekstensiv hevd.</t>
  </si>
  <si>
    <t>T12 &amp; T33, T12-C-1,2, T33-C-1,2, 6SO-1</t>
  </si>
  <si>
    <t>Naturtypen omfatter to ulike natursystem hovedtyper i NiN 2.0 pga. endring i natursysteminndelingen mellom NiN 1.0 og NiN 2.0.</t>
  </si>
  <si>
    <t>Usikkert</t>
  </si>
  <si>
    <t>I Rødlista for 2018 vurderes Semi-naturlig strandeng (T33) og Strandeng (T12) som to separate enheter. Det trengs tydeligere instrukser for kartlegging for å framskaffe gode data på relevante forvaltningsenheter.</t>
  </si>
  <si>
    <t>Inkluderer NNF Semi-naturlig strandeng, men bare i boreonemoral sone.</t>
  </si>
  <si>
    <t>2011</t>
  </si>
  <si>
    <t>EN</t>
  </si>
  <si>
    <t>sterkt truet</t>
  </si>
  <si>
    <t>4.1.</t>
  </si>
  <si>
    <t>Det er ikke gjort forsøk på arealberegninger, men sørlige strandenger forekommer også langs kysten av Sverige og Danmark, og muligens Finland.</t>
  </si>
  <si>
    <t>Doody, J.P. 2008. Saltmarsh conservation, management and restoration. Coastal systems and continental margins 12. Springer, Dordrecht.</t>
  </si>
  <si>
    <t>Det er ikke gjort arealkartlegginger eller -beregninger for denne typen i nyere tid (etter 1990). Arealet er generelt lite og er under et betydelig press.</t>
  </si>
  <si>
    <t>Forsyningstjenester: Mat</t>
  </si>
  <si>
    <t>Utmarksbeite for husdyr</t>
  </si>
  <si>
    <t>Middels kjent</t>
  </si>
  <si>
    <t>Regulerende tjenester: Biologisk kontroll</t>
  </si>
  <si>
    <t>Dårlig kjent</t>
  </si>
  <si>
    <t>Husdyrbeitete strandenger er godt beite for gås og reduserer beiteskader på dyrket mark.</t>
  </si>
  <si>
    <t>Reguleringstjenester: Pollinering</t>
  </si>
  <si>
    <t>Reguleringstjenester: Klima og luftkvalitet</t>
  </si>
  <si>
    <t xml:space="preserve">Siden strandenger er artsrike biotoper med en rekke blomstrende urter, kan disse være viktige biotoper for nektar- og pollensankende insekter. </t>
  </si>
  <si>
    <t>Planter er viktig for luftkvaliteten, fordi de bidrar til å fjerne forurensning fra atmosfæren.</t>
  </si>
  <si>
    <t>Støttende tjenester: Primærproduksjon</t>
  </si>
  <si>
    <t xml:space="preserve">Det finnes ingen forsøk på å kvantifisere dette. </t>
  </si>
  <si>
    <t>Støttende tjenester: Fotosyntese</t>
  </si>
  <si>
    <t>Kulturelle tjenester: Turisme</t>
  </si>
  <si>
    <t>Kulturelle tjenester: Rekreasjon</t>
  </si>
  <si>
    <t>Kystlandskapet er kjennetegnet med stor variasjon, og har derfor stor betydning både som nærmiljø og for turisme. Kulturelle økosystemtjenester, som estetiske opplevelser, rekreasjon og helse kan ikke alltid vurderes økonomisk, men i bl.a. friluftsliv- og turismesammenheng kan de representere store økonomiske verdier.</t>
  </si>
  <si>
    <t>Reguleringstjenester: Denitrifisering</t>
  </si>
  <si>
    <t>Strandengene, i det minste områdene i vannstranda, bidrar til å fjerne nitrat fra grunnen gjennom denitrifikasjon. Siden økt nitrogenkonsentrasjon i havet er et økende problem, bidrar de intakte littoralsystemene til å redusere dette problemet. Brede belter av strandengvegetasjon vil denitrifisere mesteparten av nitrogentilsig i grunnvannet.</t>
  </si>
  <si>
    <t>Så vidt oss bekjent finnes det ingen forsøk på å kvantifisere den samfunnsøkonomiske verdien av sørlig strandeng, men mange forekomster er helt eller delvis oppdyrket, fordi de er attraktive jordbruksarealer. Omtale av økosystemtjenester i sørlig strandeng er hentet fra Evju mfl. (2013).</t>
  </si>
  <si>
    <t>20-30 karplanter, 21 biller, 1 edderkopp, 6 nebbmunner, 18 sommerfugler, 2 spretthaler, 5 tovinger og 1 veps</t>
  </si>
  <si>
    <t xml:space="preserve">Artsmangfold i strandeng er bl.a. beskrevet i Evju mfl. 2015, og antall trua arter er basert på disse listene, med utgangspunkt i rødlista for arter 2015.  </t>
  </si>
  <si>
    <t>august 2018</t>
  </si>
  <si>
    <t xml:space="preserve">Sørlig strandeng omfatter strandenger i boreonemoral sone, både naturlige og semi-naturlige strandenger. Strandenger er åpne, engpregede økosystemer i øvre del av fjærebeltet. </t>
  </si>
  <si>
    <t xml:space="preserve">Dette datasettet inkluderer 330 polygoner med G05 (uten spesifiserte utforminger) og 188 polygoner der utformingen som er spesifisert, er i overensstemmelse med definisjonen av sørlig strandeng. </t>
  </si>
  <si>
    <t>50-60 %</t>
  </si>
  <si>
    <t xml:space="preserve">Evju mfl. (2015) fant gjennom arealrepresentativ kartlegging i Østfold, Agder og Rogaland at ca. 33 % av lokalitetene og mellom 50 og 80 % av arealet av naturtypen var registrert i Naturbase, med noe forskjeller mellom fylkene. Lokaliteter som ikke var i Naturbase, var i hovedsak mindre strandenger, men også større arealer, spesielt innenfor verneområder. Mer kartlegging de siste årene gjør at prosentandelen potensielle forekomster som er kartlagt, sannsynligvis er høyere enn anslått i Evju mfl. (2015), men det er usikkert hvor stor andelen er. </t>
  </si>
  <si>
    <t>Påvirkning på habitat &gt; Landbruk &gt; Opphørt/redusert drift &gt; Beite</t>
  </si>
  <si>
    <t>Pågående</t>
  </si>
  <si>
    <t>Majoriteten av forekomstarealet påvirkes (50-90 %)</t>
  </si>
  <si>
    <t>Rask reduksjon i forekomstareal (&gt; 20 % over 10 år)</t>
  </si>
  <si>
    <t>Påvirkning på habitat &gt; Landbruk &gt; Opphørt/redusert drift &gt; Slått</t>
  </si>
  <si>
    <t>Ukjent</t>
  </si>
  <si>
    <t xml:space="preserve">Opphør av beite og slått fører til gjengroing. </t>
  </si>
  <si>
    <t xml:space="preserve">Rødlista 2018 vurderer at omfanget omfatter hele forekomstarealet av semi-naturlig strandeng, og ingenting av forekomstarealet av naturlig strandeng. </t>
  </si>
  <si>
    <t>Påvirkningsfaktor 3</t>
  </si>
  <si>
    <t>Påvirkning på habitat &gt; Habitatpåvirkning - ikke jord- eller skogbruksaktivitet (terrestrisk) &gt; Utbygging/utvinning</t>
  </si>
  <si>
    <t>Minoriteten av forekomstarealet påvirkes (&lt; 50 %)</t>
  </si>
  <si>
    <t>Langsom, men signifikant reduksjon (&lt; 20 % over 10 år)</t>
  </si>
  <si>
    <t xml:space="preserve">Rødlista 2018 vurderer at arealinngrep er den viktigste påvirkningsfaktoren sammen med opphør av drift. </t>
  </si>
  <si>
    <t>Påvirkningsfaktor 4</t>
  </si>
  <si>
    <t>Forurensing &gt; Atmosfærisk</t>
  </si>
  <si>
    <t>Beregninger fra Austnes mfl. (2018) viser at 20 % av landarealet i Norge hadde en overskredet tålegrense for nitrogen mellom 2012-2016. Det aller meste av dette arealet ligger langs kysten og da særlig i Sør-Norge og innenfor utbredelsesområdet for semi-naturlig strandeng.  </t>
  </si>
  <si>
    <t>Ny for 2018</t>
  </si>
  <si>
    <t>Påvirkningsfaktor 5</t>
  </si>
  <si>
    <t>Klimatiske endringer &gt; Regionale &gt; Temperaturendring</t>
  </si>
  <si>
    <t>Hele arealet påvirkes (&gt; 90 %)</t>
  </si>
  <si>
    <t xml:space="preserve">Et varmere klima vil påskynde gjengroingen i alle semi-naturlige naturtyper der skjøtselen har opphørt. I tillegg vil klimaendringer bidra til at innslag av problemarter og fremmede arter øker. Økt temperatur i både havvannet og atmosfæren vil også føre til en forlengelse av vekstsesongen. Dette fører til at det biologiske mangfoldet som er tilknyttet disse naturtypene blir redusert og at arealet av naturtypene reduseres. </t>
  </si>
  <si>
    <t>Påvirkningsfaktor 6</t>
  </si>
  <si>
    <t>Fremmede arter &gt; Konkurrenter</t>
  </si>
  <si>
    <t xml:space="preserve">Klimaendringer vil bidra til at innslag av problemarter og fremmede arter øker. </t>
  </si>
  <si>
    <t xml:space="preserve">Opphør av drift er antatt å være den viktigste påvirkningsfaktoren sammen med arealinngrep. Nitrogennedfall og klimaendringer bidrar til å øke hastigheten på gjengroingen som følger av opphør av drift. </t>
  </si>
  <si>
    <t>Sårbar</t>
  </si>
  <si>
    <t>VU</t>
  </si>
  <si>
    <t>Totalareal</t>
  </si>
  <si>
    <t>Abiotisk forringelse</t>
  </si>
  <si>
    <t>Biotisk forringelse</t>
  </si>
  <si>
    <t xml:space="preserve"> &gt; 80 % av arealet med &gt; 50 % alvorlighet</t>
  </si>
  <si>
    <t xml:space="preserve"> &gt; 50 % av arealet med &gt; 50 % alvorlighet</t>
  </si>
  <si>
    <t>Nullalternativet er i samsvar med Rødlista for 2018, som vurderer den samlede effekten av forurensning og klimaendringer de neste 50 år til å være &gt; 50 % alvorlighet på &gt; 50 % av arealet.</t>
  </si>
  <si>
    <t>Avdempende</t>
  </si>
  <si>
    <t>Slått</t>
  </si>
  <si>
    <t xml:space="preserve">Det finnes ingen kjent kvantifisering av arealtapet av sørlig strandeng, men Evju mfl. (2015) viser at arealinngrep, som nedbygging, oppdyrking og tilrettelegging, har gjort at mange strandenger fra Østfold til Rogaland allerede er tap eller at arealet per strandeng er sterkt redusert. Mellom 30 og 60 % av arealet ligger innenfor verneområder (Evju mfl. 2015) og er således skjermet mot arealinngrep. Imidlertid vil manglende hevd bidra til arealtap gjennom redusert tilstand og på sikt overgang til andre naturtyper. </t>
  </si>
  <si>
    <t xml:space="preserve">Semi-naturlig strandeng er avgrenset til de øvre deler av strandenga (øvre geolittoral og supralittoral), mens de delene av strandenga som ligger i nedre og midtre geolittoral etter NiN 2.0 er definert under hovedtype T12 Strandeng. Å avgrense semi-naturlig strandeng fra naturlig strandeng i felt kan være svært utfordrende. Det er hele strandengarealet på en gitt lokalitet som vil være forvaltningsenheten. Dette vil i de fleste tilfeller i boreonemoral sone inkludere arealer av begge hovedtypene (T12 og T33). Forvaltningsmessig er det dermed en fornufting avgrensning, men det er noe uklart hvordan enheten best skal kartlegges. Strandenger forekommer dessuten ofte i mosaikk med andre naturtyper, som må forvaltes sammen. </t>
  </si>
  <si>
    <t xml:space="preserve">Det er gjennomført få tiltak i strandenger utenfor verneområder (ett bevilget prosjekt i perioden 2011-2017). Strandenger inngår i mange verneområder langs kysten, og i disse verneområdene er det gjennomført mange ulike tiltak - en gjennomgang av søknad om tilskudd til tiltak i verneområder i kystfylkene t.o.m. Trøndelag gir om lag 250 ulike innvilgede søknader som antas å berøre strandenger. Hvordan tiltakene berører strandenger spesielt, er imidlertid vanskelig å kvantifisere. Flere av tiltakene er flerårige. Under oppsummeres tiltakene i grove kategorier, som grunnlag for å foreslå og kostnadsberegne framtidige tiltak.  </t>
  </si>
  <si>
    <t>Uttak av introduserte arter</t>
  </si>
  <si>
    <t xml:space="preserve">Til sammen 81 innvilgede søknader. Rynkerose (nedkapping, kjemisk behandling, manuell luking), kjempespringfrø (bekjempelsesmetoder ikke beskrevet), samt en rekke andre arter, inkludert fremmede treslag. </t>
  </si>
  <si>
    <t xml:space="preserve">Flerårig tiltak, innvilget sum varierer fra 5000 til 250 000 kr. </t>
  </si>
  <si>
    <t>1, 2</t>
  </si>
  <si>
    <t xml:space="preserve">Til sammen 40 innvilgede søknader, oppfølging av forvaltninsplaner/skjøtselsplaner. Inkluderer midler til gjerding, leskur for beitedyr, vanntilførsel med mer. Flere prosjekter har tilskudd av SMIL-midler i tillegg. </t>
  </si>
  <si>
    <t xml:space="preserve">Rundt 30 innvilgede søknader. Slått av takrør: 2 ganger per sesong, </t>
  </si>
  <si>
    <t xml:space="preserve">Flerårig tiltak. Eksempel Burøytjern: slått to ganger per sesong av 10 daa strandeng med bortkjøring av høy - kostnad: de to første årene ca. 250 000 kr, videre ca. 130 000 kr. Tungdrevet areal, uten veiforbindelse --&gt; høyere kostnader. Tilsvarende slått på Hellesengtjenna (10 da, to ganger årlig) har kostnad 100-130 000 kr. </t>
  </si>
  <si>
    <t>Tiltak x+3</t>
  </si>
  <si>
    <t>Skjøtsel av (tre)vegetasjon</t>
  </si>
  <si>
    <t xml:space="preserve">Fjerning av kratt, rydding av oppslag av løvtrær. Vanskelig å kvantifisere hvor mange søknader som faktisk involverer strandenger. </t>
  </si>
  <si>
    <t>Beite, slått, bekjempelse av fremmede arter</t>
  </si>
  <si>
    <t>Bekjempelse av fremmede arter, slått, skjøtsel</t>
  </si>
  <si>
    <t>Bekjempelse av fremmede arter, beite, skjøtsel</t>
  </si>
  <si>
    <t xml:space="preserve">Flerårig tiltak, som regel behov for etterrydding. Bør kombineres med beite/slått for å opprettholde effekten over tid. Eksempel Rinnleiret NR: 150 000 kr for rydding av 63 daa stort område. </t>
  </si>
  <si>
    <t>Tiltak x+4</t>
  </si>
  <si>
    <t>Tiltak x+5</t>
  </si>
  <si>
    <t>Restaurering</t>
  </si>
  <si>
    <t>Kompenserende</t>
  </si>
  <si>
    <t xml:space="preserve">Fjerne vegetasjon (trær og kratt) på frossen mark, reparering av kjørespor. </t>
  </si>
  <si>
    <t>Må kombineres med beite/slått. I Rinnleiret NR anslås en pr. daa kostnad på 3000-5000 kr.</t>
  </si>
  <si>
    <t>Tiltak x+6</t>
  </si>
  <si>
    <t>Rydding av søppel</t>
  </si>
  <si>
    <t>Rydding av søppel, plast osv.</t>
  </si>
  <si>
    <t>Gjennomføres gjerne til relativt lav kostnad gjennom samarbeid med frivillige organisasjoner.</t>
  </si>
  <si>
    <t xml:space="preserve">Tabell x Fylkesvis oversikt over antall lokaliteter med verdi A, B og C (naturbasedata) og lokaliteter kartlagt etter NiN, med sammenstilling av overlapp mellom NiN-data og Naturbasedata. </t>
  </si>
  <si>
    <t xml:space="preserve">Datagrunnlag for "Sørlig strandeng" </t>
  </si>
  <si>
    <t>Naturbase: G05 Strandeng og strandsump</t>
  </si>
  <si>
    <t>NiN-data: NNF_RL2011_066, T12-C-1; T12-C-2; T33-C-1; T33-C-2 (NiN kartleggingsenhet)</t>
  </si>
  <si>
    <t>Bioklimatisk sone 6SO=1 ( Boreonemoral sone), kartlag Moen Vegetation zones</t>
  </si>
  <si>
    <t>Naturbase</t>
  </si>
  <si>
    <t>NiN-data</t>
  </si>
  <si>
    <t>Totalt polygoner</t>
  </si>
  <si>
    <t xml:space="preserve">Overlappende polygon mellom NiN-data og Naturbasedata </t>
  </si>
  <si>
    <t>Fylker</t>
  </si>
  <si>
    <t xml:space="preserve">A-verdi </t>
  </si>
  <si>
    <t>B-verdi</t>
  </si>
  <si>
    <t>C-verdi</t>
  </si>
  <si>
    <t>Totalt 
(A-, B-, C-verdi)</t>
  </si>
  <si>
    <t>Akershus</t>
  </si>
  <si>
    <t>Aust-Agder</t>
  </si>
  <si>
    <t>Buskerud</t>
  </si>
  <si>
    <t>Finnmark</t>
  </si>
  <si>
    <t>Hedmark</t>
  </si>
  <si>
    <t>Hordaland</t>
  </si>
  <si>
    <t>Møre og Romsdal</t>
  </si>
  <si>
    <t>Nordland</t>
  </si>
  <si>
    <t>Oppland</t>
  </si>
  <si>
    <t>Oslo</t>
  </si>
  <si>
    <t>Rogaland</t>
  </si>
  <si>
    <t>Sogn og Fjordane</t>
  </si>
  <si>
    <t>Telemark</t>
  </si>
  <si>
    <t>Troms</t>
  </si>
  <si>
    <t>Trøndelag</t>
  </si>
  <si>
    <t>Vest-Agder</t>
  </si>
  <si>
    <t>Vestfold</t>
  </si>
  <si>
    <t>Østfold</t>
  </si>
  <si>
    <t>Totalt</t>
  </si>
  <si>
    <t>Tabell x Fylkesvis oversikt over areal av A, B og C (Naturbasedata) og lokaliteter kartlagt etter NiN, med sammenstilling av overlapp mellom NiN-data og Naturbasedata. Alle mål angitt i dekar (daa)</t>
  </si>
  <si>
    <t>Totalt areal</t>
  </si>
  <si>
    <t xml:space="preserve">Overlappende areal mellom NiN-data og Naturbasedata </t>
  </si>
  <si>
    <t>Tabell x Oversikt over fylker og kommuner naturtypen forekommer, X indikerer at naturtypen forekommer</t>
  </si>
  <si>
    <t>Fylke</t>
  </si>
  <si>
    <t>Kommune</t>
  </si>
  <si>
    <t>Forekommer</t>
  </si>
  <si>
    <t>Asker</t>
  </si>
  <si>
    <t>X</t>
  </si>
  <si>
    <t>Bærum</t>
  </si>
  <si>
    <t>Frogn</t>
  </si>
  <si>
    <t>Nesodden</t>
  </si>
  <si>
    <t>Oppegård</t>
  </si>
  <si>
    <t>Vestby</t>
  </si>
  <si>
    <t>Ås</t>
  </si>
  <si>
    <t>Arendal</t>
  </si>
  <si>
    <t>Grimstad</t>
  </si>
  <si>
    <t>Lillesand</t>
  </si>
  <si>
    <t>Risør</t>
  </si>
  <si>
    <t>Tvedestrand</t>
  </si>
  <si>
    <t>Hole</t>
  </si>
  <si>
    <t>Hurum</t>
  </si>
  <si>
    <t>Lier</t>
  </si>
  <si>
    <t>Ringerike</t>
  </si>
  <si>
    <t>Røyken</t>
  </si>
  <si>
    <t>Askøy</t>
  </si>
  <si>
    <t>Austevoll</t>
  </si>
  <si>
    <t>Austrheim</t>
  </si>
  <si>
    <t>Bergen</t>
  </si>
  <si>
    <t>Bømlo</t>
  </si>
  <si>
    <t>Etne</t>
  </si>
  <si>
    <t>Fedje</t>
  </si>
  <si>
    <t>Fjell</t>
  </si>
  <si>
    <t>Kvam</t>
  </si>
  <si>
    <t>Kvinnherad</t>
  </si>
  <si>
    <t>Lindås</t>
  </si>
  <si>
    <t>Masfjorden</t>
  </si>
  <si>
    <t>Samnanger</t>
  </si>
  <si>
    <t>Stord</t>
  </si>
  <si>
    <t>Sveio</t>
  </si>
  <si>
    <t>Tysnes</t>
  </si>
  <si>
    <t>Øygarden</t>
  </si>
  <si>
    <t>Giske</t>
  </si>
  <si>
    <t>Halsa</t>
  </si>
  <si>
    <t>Haram</t>
  </si>
  <si>
    <t>Herøy</t>
  </si>
  <si>
    <t>Rauma</t>
  </si>
  <si>
    <t>Sande</t>
  </si>
  <si>
    <t>Skodje</t>
  </si>
  <si>
    <t>Ulstein</t>
  </si>
  <si>
    <t>Volda</t>
  </si>
  <si>
    <t>Ørsta</t>
  </si>
  <si>
    <t>Ålesund</t>
  </si>
  <si>
    <t>Eigersund</t>
  </si>
  <si>
    <t>Finnøy</t>
  </si>
  <si>
    <t>Hå</t>
  </si>
  <si>
    <t>Karmøy</t>
  </si>
  <si>
    <t>Randaberg</t>
  </si>
  <si>
    <t>Rennesøy</t>
  </si>
  <si>
    <t>Sandnes</t>
  </si>
  <si>
    <t>Sola</t>
  </si>
  <si>
    <t>Stavanger</t>
  </si>
  <si>
    <t>Strand</t>
  </si>
  <si>
    <t>Suldal</t>
  </si>
  <si>
    <t>Tysvær</t>
  </si>
  <si>
    <t>Askvoll</t>
  </si>
  <si>
    <t>Bremanger</t>
  </si>
  <si>
    <t>Flora</t>
  </si>
  <si>
    <t>Gulen</t>
  </si>
  <si>
    <t>Hyllestad</t>
  </si>
  <si>
    <t>Høyanger</t>
  </si>
  <si>
    <t>Selje</t>
  </si>
  <si>
    <t>Sogndal</t>
  </si>
  <si>
    <t>Stryn</t>
  </si>
  <si>
    <t>Vågsøy</t>
  </si>
  <si>
    <t>Bamble</t>
  </si>
  <si>
    <t>Kragerø</t>
  </si>
  <si>
    <t>Porsgrunn</t>
  </si>
  <si>
    <t>Skien</t>
  </si>
  <si>
    <t>Frosta</t>
  </si>
  <si>
    <t>Indre Fosen</t>
  </si>
  <si>
    <t>Levanger</t>
  </si>
  <si>
    <t>Melhus</t>
  </si>
  <si>
    <t>Stjørdal</t>
  </si>
  <si>
    <t>Farsund</t>
  </si>
  <si>
    <t>Flekkefjord</t>
  </si>
  <si>
    <t>Kristiansand</t>
  </si>
  <si>
    <t>Kvinesdal</t>
  </si>
  <si>
    <t>Lindesnes</t>
  </si>
  <si>
    <t>Mandal</t>
  </si>
  <si>
    <t>Søgne</t>
  </si>
  <si>
    <t>Færder</t>
  </si>
  <si>
    <t>Horten</t>
  </si>
  <si>
    <t>Larvik</t>
  </si>
  <si>
    <t>Sandefjord</t>
  </si>
  <si>
    <t>Svelvik</t>
  </si>
  <si>
    <t>Tønsberg</t>
  </si>
  <si>
    <t>Fredrikstad</t>
  </si>
  <si>
    <t>Halden</t>
  </si>
  <si>
    <t>Hvaler</t>
  </si>
  <si>
    <t>Moss</t>
  </si>
  <si>
    <t>Rygge</t>
  </si>
  <si>
    <t>Råde</t>
  </si>
  <si>
    <t>Sarpsborg</t>
  </si>
  <si>
    <t>490</t>
  </si>
  <si>
    <t xml:space="preserve">Presis avgrensning av naturtypen, men ikke utfyllende kartlegging. </t>
  </si>
  <si>
    <t>Mangler i kartlegging</t>
  </si>
  <si>
    <t>521</t>
  </si>
  <si>
    <t>Husdyrbeite</t>
  </si>
  <si>
    <t xml:space="preserve">Flerårig tiltak, med størst kostnad første år. F.eks. Storøykilen NR: Opprettelse av storfebeite kr. 150 000, videreføring (samarbeid med Beitepatruljen) 25-50 000 per år. Hvor stort areal av sørlige strandenger som allerede beites, er uklart, men Evju mfl. (2015) anslår at omlag 50 % av arealet er i hevd. </t>
  </si>
  <si>
    <t>Avdempende, kompenserende</t>
  </si>
  <si>
    <t xml:space="preserve">Nullalternativet er i samsvar med Rødlista for 2018, som vurderer at gjengroing vil føre til &gt; 50 % forringelse av &gt; 80 % av arealet av semi-naturlig strandeng i Norge. Evju mfl. (2015) viste at om lag 50 % av arealet av sørlig strandeng er uten hevd i dag, men kvantifiserte ikke grad av gjengroing (tilstandsreduksjon). </t>
  </si>
  <si>
    <t xml:space="preserve">Beite vil være viktig for å hindre gjengroing. Skjøtselshåndboka (Norderhaug mfl. 1999) anbefaler et beitetrykk på 1-1,5 storfe (ungdyr) per ha. Storfe beiter generelt mer breibladete gras og beveger seg også lengre ut i fuktige partier enn sau. Sau beiter svært selektivt og kan bidra til å redusere populasjonsstørrelsen av sjeldne arter. Beite med tunge storferaser kan imidlertid gi store tråkkskader i fuktig strandengvegetasjon og bør unngås. For å oppnå målsetningen for naturtypen (areal, tilstandsreduksjon) bør husdyrbeite gjennomføres på &gt; 50 % av naturtypens areal.  </t>
  </si>
  <si>
    <t>Ca. 3000 da.</t>
  </si>
  <si>
    <t xml:space="preserve">Storfe, men unngå de tunge kjøttferasene. Tiltaket omfatter også etablering av gjerder. </t>
  </si>
  <si>
    <t>+</t>
  </si>
  <si>
    <t>Det er vanskelig å anslå hvor stort areal som allerede har husdyrbeite med tilpasset beitetrykk. Tiltaket krever årlig oppfølging, men etablering av beite (gjerding, avtaler osv.) har større kostnad enn drift av tiltaket.</t>
  </si>
  <si>
    <t>Slått av takrør</t>
  </si>
  <si>
    <t xml:space="preserve">Slått av takrør, med påfølgende fjerning av biomasse, er et viktig tiltak for å bedre tilstanden i strandeng, og tiltaket kan også bidra til å øke areal av strandeng. Takrør bør slås minst to ganger per sesong, men først etter 1. juli av hensyn til hekkende fugl. Biomassen må fjernes. Det er vanskelig å anslå arealet med behov for slått. Tiltaket er mest aktuelt i de sørligste områdene av naturtypens utbredelse. </t>
  </si>
  <si>
    <t>Ca. 1000 da.</t>
  </si>
  <si>
    <t xml:space="preserve">Slått med traktor eller tohjuls slåmaskin med oppsamler. </t>
  </si>
  <si>
    <t xml:space="preserve">1,0−1,5 ungdyr pr. hektar. Tretråds strømgjerde. </t>
  </si>
  <si>
    <t>Fjerning av biomasse.</t>
  </si>
  <si>
    <t xml:space="preserve">To ganger i året, årlig i minst 5 år. </t>
  </si>
  <si>
    <t>Bidrar til å forsterke effekter av tiltak 2 og 3, samt tiltak 5.</t>
  </si>
  <si>
    <t xml:space="preserve">Bør kombineres med tiltak 1 for best effekt. </t>
  </si>
  <si>
    <t xml:space="preserve">Det er vanskelig å anslå hvor stort areal som allerede blir slått på denne måten og hvor stort areal som vil ha behov for det for å oppnå målsetningen for naturtypen. </t>
  </si>
  <si>
    <t>Rydding av kratt og trær</t>
  </si>
  <si>
    <t xml:space="preserve">Fjerning av kratt og rydding av oppslag av løvtrær kan være nødvendig for å bedre tilstand og kan også bidra til å øke arealet av strandeng. Det er vanskelig å anslå arealet med behov for krattrydding. </t>
  </si>
  <si>
    <t>Ca. 200 da.</t>
  </si>
  <si>
    <t xml:space="preserve">Manuell rydding med krattsag/motorsag. </t>
  </si>
  <si>
    <t>Flerårig, størst innsats første år.</t>
  </si>
  <si>
    <t xml:space="preserve">Det er vanskelig å anslå hvor stort areal som allerede blir skjøttet på denne måten og hvor stort areal som vil ha behov for det for å oppnå målsetningen for naturtypen. </t>
  </si>
  <si>
    <t>Stans av nedbygging av gjenværende areal</t>
  </si>
  <si>
    <t xml:space="preserve">Arealpresset i strandsonen er stort. Evju mfl. (2015) anslår at om lag 50 % av strandengarealet i Østfold, Agder og Rogaland ligger innenfor verneområder og slik er vernet mot nedbygging. Det er usikkert hvorvidt dette tallet er representativt for resten av naturtypens utbredelse. Videre er det usikkert hvor stor andel av restarealet som har begrensninger på bruk (statlig sikrede friluftsområder osv.). Nullalternativet for delmål 1 (stans av tap av areal) tilsier at &lt; 50 % av arealet vil gå tapt fram mot 2035. Det er derfor høyst usikkert hvor stort areal som bør sikres mot nedbygging. </t>
  </si>
  <si>
    <t>Vern mot nedbygging.</t>
  </si>
  <si>
    <t>Hele utbredelsen.</t>
  </si>
  <si>
    <t>Må kombineres med tiltak 1 og dels 2 og 3.</t>
  </si>
  <si>
    <t xml:space="preserve">Gitt at 50 % av naturtypens areal er vernet, vil en sikring av 1000 da (som grovt kan antas å utgjøre 15-20 % av naturtypens areal) mot nedbygging sikre 60-70 % av forekomstarealet mot arealtap gjennom nedbygging. </t>
  </si>
  <si>
    <t>x</t>
  </si>
  <si>
    <t xml:space="preserve">Bekjempelse av fremmede arter foregår allerede til en viss grad innenfor verneområder (se igangsatte tiltak), men i liten grad utenfor verneområder. Den mest aktuelle arten er rynkerose, men også andre arter kan forekomme. Totalarealet som dekkes av fremmede arter er ukjent, et grovt estimat kan være 5 % av naturtypens areal, som her er estimert til 6 km2 (se "Naturtypens reelle areal"). Det mest aktuelle tiltaket for fjerning av rynkerose er bruk av ryddesag med påfølgende bruk av plantevernmidler. Tiltakene vil kreve oppfølging over flere år. </t>
  </si>
  <si>
    <t>Ca. 300 da.</t>
  </si>
  <si>
    <t>Rynkerose, lokalt andre arter.</t>
  </si>
  <si>
    <t>Metodene her refererer til Blaalid mfl. 2017. Mispel 2: Kutte og bruke glyfosfat. Biomasse må fjernes etter tiltak.</t>
  </si>
  <si>
    <t xml:space="preserve">Flerårig. Størst innsats første år, oppfølging over minimum 5 år. </t>
  </si>
  <si>
    <t>Positiv samvirkning med tiltak 1.</t>
  </si>
  <si>
    <t xml:space="preserve">Det er varierende grad av kunnskap om effekten av ulike tiltak, og tiltak må følges opp over lang tid med overvåking av effekter og supplerende tiltak. </t>
  </si>
  <si>
    <t>75-85%</t>
  </si>
  <si>
    <t>85-95%</t>
  </si>
  <si>
    <t xml:space="preserve">Fordi gjengroing både bidrar til tilstandsreduksjon og så påfølgende arealtap, er dette tiltaket viktig for begge delmålene. </t>
  </si>
  <si>
    <t xml:space="preserve">Tiltaket har lavere effekt alene enn kombinert med andre tiltak. </t>
  </si>
  <si>
    <t xml:space="preserve">Tiltaket har lavere effekt alene enn kombinert med andre tiltak. Det er usikkert hvor stor tilstandsreduksjonen på grunn av fremmede arter er. </t>
  </si>
  <si>
    <t xml:space="preserve">Austnes, K., Lund, E., Sample, J. E., Aarrestad, P. A., Bakkestuen, V. &amp; Aas, W. 2018. Overskridelser av tålegrenser for forsuring og nitrogen for Norge. Oppdatering med perioden 2012-2016. Rapport M-966|2018. Miljødirektoratet. </t>
  </si>
  <si>
    <t>Fylkesmannen i Telemark. 2010. Forvaltningsplan for havstrandenger i Telemark.</t>
  </si>
  <si>
    <t>Norderhaug, A., Austad, I., Hauge, L. &amp; Kvamme, M. 1999. Skjøtselsboka for kultirlandskap og gamle norske kulturmarker. Landbruksforlaget.</t>
  </si>
  <si>
    <t>Svært sikker (75-100%)</t>
  </si>
  <si>
    <t>Ganske sikker (50-75%)</t>
  </si>
  <si>
    <t>Ganske usikker (25-50%)</t>
  </si>
  <si>
    <t>Kostnadsusikkerhet</t>
  </si>
  <si>
    <t>Trolig høye kostnader</t>
  </si>
  <si>
    <t>Svært usikker (0-25%)</t>
  </si>
  <si>
    <t>Tiltakspakke 4</t>
  </si>
  <si>
    <t xml:space="preserve">Hevd, først og fremst i form av tilpasset husdyrbeite, er sentralt for å forbedre tilstand for naturtypen, men for å oppnå målsetningen for naturtypen må husdyrbeite kombineres med annen skjøtsel i lokaliteter med allerede svært redusert tilstand.  </t>
  </si>
  <si>
    <t>Hansen, S., Gajda, H.K. &amp; Botzet, P. 2013. Forvaltningsplan for Viernbukta naturreservat. Rapport 8/2013. Fylkesmannen i Oslo og Akershus.</t>
  </si>
  <si>
    <t xml:space="preserve">Det er ikke gjort forsøk på arealberegninger, men i følge Doody (2008) finnes store strandengkomplekser i området rundt Vadehavet, med noen områder også i Storbritannia, Finland, Portugal, Spania og Frankrike. </t>
  </si>
  <si>
    <t>Det overordnede målet for sørlig strandeng er at naturtypen skal tilfredsstille alle kriterier for å vurderes som sårbar eller mindre truet i 2035. I 2011-rødlisten er naturtypen vurdert som sterkt truet etter 4.1.-kriteriet, dvs. reduksjon i tilstand siste 50 år. 2018-rødlisten inkluderer to separate vurderinger, for strandeng og for semi-naturlig strandeng, og uavhengig av vegetasjonssone. Strandeng er her (foreløpig) vurdert som VU etter A- (arealtap) og C-kriteriet (abiotisk forringelse), mens semi-naturlig strandeng er vurdert som EN etter D-kriteriet (biotisk forringelse). For å oppnå hovedmål om VU-status i 2035 må altså kriteriene både for arealtap og tilstandsreduksjon (biotisk og abiotisk) tilfredsstilles.</t>
  </si>
  <si>
    <t>Identisk med rødlistetype Sørlig strandeng. Sørlig strandeng omfatter NNF semi-naturlig strandeng, men består ikke utelukkende av denne naturtypen.</t>
  </si>
  <si>
    <t>Degradering må ikke nå kriteriet for EN, som er &gt; 80 % av arealet med &gt; 50 % relativ alvorlighet, eller &gt; 50 % av arealet med &gt; 80 % alvorlighet.</t>
  </si>
  <si>
    <t xml:space="preserve">Årlig. </t>
  </si>
  <si>
    <t>Engangs.</t>
  </si>
  <si>
    <t>Arealpresset i strandsonen, og særlig langgrunne strender på finmateriale, er særlig stort. Påvirkningsfaktorene er mange, som masseutfylling, vegbygging, industriutbygging, fritidsutbygging osv.</t>
  </si>
  <si>
    <t>&lt; 50 % arealtap i perioden 1985-2035</t>
  </si>
  <si>
    <t>30-50 % arealtap i perioden 1985-2035</t>
  </si>
  <si>
    <r>
      <t xml:space="preserve">Evju mfl. (2015) anslo at arealet av strandeng sjelden utgjorde &gt; 50 % av det totalet arealet av Strandeng- og strandsumplokaliteter i Naturbase, og av og til så lite som 2 %. Naturtypeforekomster av G05 Strandeng og strandsump i Naturbase er dermed ikke egnet for å anslå arealet av Sørlig strandeng. Det er dessuten </t>
    </r>
    <r>
      <rPr>
        <sz val="11"/>
        <color rgb="FFFF0000"/>
        <rFont val="Calibri"/>
        <family val="2"/>
        <scheme val="minor"/>
      </rPr>
      <t>i Naturbase</t>
    </r>
    <r>
      <rPr>
        <sz val="11"/>
        <color theme="1"/>
        <rFont val="Calibri"/>
        <family val="2"/>
        <scheme val="minor"/>
      </rPr>
      <t xml:space="preserve"> registrert naturtypeforekomster i innlandet (langs Tyrifjorden, Hole og Ringerike kommuner i Buskerud), </t>
    </r>
    <r>
      <rPr>
        <sz val="11"/>
        <color rgb="FFFF0000"/>
        <rFont val="Calibri"/>
        <family val="2"/>
        <scheme val="minor"/>
      </rPr>
      <t>som per definisjon ikke er strandeng</t>
    </r>
    <r>
      <rPr>
        <sz val="11"/>
        <color theme="1"/>
        <rFont val="Calibri"/>
        <family val="2"/>
        <scheme val="minor"/>
      </rPr>
      <t xml:space="preserve">. </t>
    </r>
    <r>
      <rPr>
        <sz val="11"/>
        <color rgb="FFFF0000"/>
        <rFont val="Calibri"/>
        <family val="2"/>
        <scheme val="minor"/>
      </rPr>
      <t>Begge disse punktene viser hvor vanskelig det er å bruke Naturbase til å anslå arealet av sørlig strandeng.</t>
    </r>
  </si>
  <si>
    <t xml:space="preserve">Totalareal i Naturbase + NiN-base i boreonemoral sone er på 15 km2, men dette er for høyt. F.eks. fant Evju mfl. (2015) at arealet av strandeng sjelden utgjorde &gt; 50 % av det totalet arealet av Strandeng- og strandsumplokaliteter i Naturbase, og av og til så lite som 2 %. Evju mfl. (2015) har laget anslag for areal av Sørlig strandeng i fylkene Østfold, Agder og Rogaland på hhv. 1,6 km2, 0,4 km2 og 0,7 km2. Arealet kartlagt etter NiN i samsvarer godt med dette anslaget for Østfold og Agder-fylkene, men er betydelig mindre i Rogaland. I det videre arbeidet tar vi utgangspunkt i at ca. halvparten av arealet av sørlig strandeng er NiN-kartlagt og at naturtypens reelle areal er ca. 6 km2. Det er stor usikkerhet knyttet til dette estimatet.  </t>
  </si>
  <si>
    <t>Økonomisk analyse</t>
  </si>
  <si>
    <t>Øyvind Nystad Handberg og Kristin Magnussen, Menon</t>
  </si>
  <si>
    <t>Kunnskapsgrunnlag for sørlig strandeng - Tiltak for å ta vare på trua natur</t>
  </si>
  <si>
    <t>Vedlegg 105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</si>
</sst>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Red]0.00"/>
    <numFmt numFmtId="165" formatCode="&quot;kr&quot;\ #,##0"/>
  </numFmts>
  <fonts count="11"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sz val="10.5"/>
      <color theme="1"/>
      <name val="Arial"/>
      <family val="2"/>
    </font>
    <font>
      <sz val="11"/>
      <name val="Calibri"/>
      <family val="2"/>
      <scheme val="minor"/>
    </font>
    <font>
      <i/>
      <sz val="11"/>
      <color rgb="FF000000"/>
      <name val="Calibri"/>
      <family val="2"/>
      <scheme val="minor"/>
    </font>
    <font>
      <b/>
      <sz val="9"/>
      <color indexed="81"/>
      <name val="Tahoma"/>
      <family val="2"/>
    </font>
    <font>
      <sz val="9"/>
      <color indexed="81"/>
      <name val="Tahoma"/>
      <family val="2"/>
    </font>
    <font>
      <sz val="11"/>
      <color rgb="FFFF0000"/>
      <name val="Calibri"/>
      <family val="2"/>
      <scheme val="minor"/>
    </font>
  </fonts>
  <fills count="6">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1">
    <xf numFmtId="0" fontId="0" fillId="0" borderId="0"/>
  </cellStyleXfs>
  <cellXfs count="88">
    <xf numFmtId="0" fontId="0" fillId="0" borderId="0" xfId="0"/>
    <xf numFmtId="0" fontId="2" fillId="0" borderId="0" xfId="0" applyFont="1" applyAlignment="1">
      <alignment vertical="center"/>
    </xf>
    <xf numFmtId="0" fontId="1" fillId="0" borderId="0" xfId="0" applyFont="1"/>
    <xf numFmtId="0" fontId="4" fillId="0" borderId="0" xfId="0" applyFont="1"/>
    <xf numFmtId="0" fontId="0" fillId="0" borderId="0" xfId="0" applyAlignment="1">
      <alignment horizontal="left"/>
    </xf>
    <xf numFmtId="0" fontId="5" fillId="0" borderId="0" xfId="0" applyFont="1"/>
    <xf numFmtId="0" fontId="6" fillId="0" borderId="0" xfId="0" applyFont="1" applyAlignment="1">
      <alignment vertical="center"/>
    </xf>
    <xf numFmtId="49" fontId="0" fillId="0" borderId="0" xfId="0" applyNumberFormat="1"/>
    <xf numFmtId="0" fontId="3" fillId="2" borderId="0" xfId="0" applyFont="1" applyFill="1"/>
    <xf numFmtId="49" fontId="6" fillId="2" borderId="0" xfId="0" applyNumberFormat="1" applyFont="1" applyFill="1"/>
    <xf numFmtId="49" fontId="0" fillId="2" borderId="0" xfId="0" applyNumberFormat="1" applyFill="1"/>
    <xf numFmtId="49" fontId="2" fillId="2" borderId="0" xfId="0" applyNumberFormat="1" applyFont="1" applyFill="1" applyAlignment="1">
      <alignment vertical="center"/>
    </xf>
    <xf numFmtId="0" fontId="7" fillId="0" borderId="0" xfId="0" applyFont="1" applyAlignment="1">
      <alignment vertical="center"/>
    </xf>
    <xf numFmtId="0" fontId="3" fillId="0" borderId="0" xfId="0" applyFont="1"/>
    <xf numFmtId="0" fontId="0" fillId="2" borderId="0" xfId="0" applyFill="1"/>
    <xf numFmtId="49" fontId="0" fillId="3" borderId="0" xfId="0" applyNumberFormat="1" applyFill="1"/>
    <xf numFmtId="49" fontId="2" fillId="3" borderId="0" xfId="0" applyNumberFormat="1" applyFont="1" applyFill="1" applyAlignment="1">
      <alignment vertical="center"/>
    </xf>
    <xf numFmtId="0" fontId="1" fillId="3" borderId="0" xfId="0" applyFont="1" applyFill="1"/>
    <xf numFmtId="0" fontId="0" fillId="3" borderId="0" xfId="0" applyFill="1"/>
    <xf numFmtId="0" fontId="1" fillId="0" borderId="0" xfId="0" applyFont="1" applyAlignment="1">
      <alignment horizontal="left" vertical="top"/>
    </xf>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Protection="1">
      <protection hidden="1"/>
    </xf>
    <xf numFmtId="0" fontId="1" fillId="0" borderId="5" xfId="0" applyFont="1" applyBorder="1" applyProtection="1">
      <protection hidden="1"/>
    </xf>
    <xf numFmtId="0" fontId="0" fillId="0" borderId="4" xfId="0" applyBorder="1" applyProtection="1">
      <protection hidden="1"/>
    </xf>
    <xf numFmtId="0" fontId="0" fillId="0" borderId="0" xfId="0" applyProtection="1">
      <protection hidden="1"/>
    </xf>
    <xf numFmtId="0" fontId="0" fillId="0" borderId="5" xfId="0" applyBorder="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6" fillId="0" borderId="0" xfId="0" applyFont="1"/>
    <xf numFmtId="0" fontId="0" fillId="4" borderId="9" xfId="0" applyFill="1" applyBorder="1"/>
    <xf numFmtId="0" fontId="1" fillId="4" borderId="10" xfId="0" applyFont="1" applyFill="1" applyBorder="1" applyAlignment="1">
      <alignment vertical="center" wrapText="1"/>
    </xf>
    <xf numFmtId="0" fontId="0" fillId="0" borderId="11" xfId="0" applyBorder="1"/>
    <xf numFmtId="0" fontId="1" fillId="0" borderId="9" xfId="0" applyFont="1" applyBorder="1"/>
    <xf numFmtId="0" fontId="1" fillId="0" borderId="12" xfId="0" applyFont="1" applyBorder="1"/>
    <xf numFmtId="0" fontId="10" fillId="0" borderId="0" xfId="0" applyFont="1"/>
    <xf numFmtId="0" fontId="1" fillId="4" borderId="6" xfId="0" applyFont="1" applyFill="1" applyBorder="1" applyAlignment="1">
      <alignment horizontal="center" vertical="center" wrapText="1"/>
    </xf>
    <xf numFmtId="0" fontId="6" fillId="0" borderId="4" xfId="0" applyFont="1" applyBorder="1"/>
    <xf numFmtId="164" fontId="6" fillId="0" borderId="4" xfId="0" applyNumberFormat="1" applyFont="1" applyBorder="1"/>
    <xf numFmtId="2" fontId="6" fillId="0" borderId="0" xfId="0" applyNumberFormat="1" applyFont="1"/>
    <xf numFmtId="164" fontId="1" fillId="0" borderId="13" xfId="0" applyNumberFormat="1" applyFont="1" applyBorder="1"/>
    <xf numFmtId="0" fontId="1" fillId="4" borderId="7" xfId="0" applyFont="1" applyFill="1" applyBorder="1" applyAlignment="1">
      <alignment horizontal="center" vertical="center" wrapText="1"/>
    </xf>
    <xf numFmtId="0" fontId="1" fillId="0" borderId="13" xfId="0" applyFont="1" applyBorder="1"/>
    <xf numFmtId="164" fontId="6" fillId="0" borderId="0" xfId="0" applyNumberFormat="1" applyFont="1"/>
    <xf numFmtId="0" fontId="6" fillId="0" borderId="15" xfId="0" applyFont="1" applyBorder="1"/>
    <xf numFmtId="0" fontId="6" fillId="0" borderId="11" xfId="0" applyFont="1" applyBorder="1"/>
    <xf numFmtId="2" fontId="6" fillId="0" borderId="15" xfId="0" applyNumberFormat="1" applyFont="1" applyBorder="1"/>
    <xf numFmtId="2" fontId="6" fillId="0" borderId="11" xfId="0" applyNumberFormat="1" applyFont="1" applyBorder="1"/>
    <xf numFmtId="164" fontId="6" fillId="0" borderId="11" xfId="0" applyNumberFormat="1" applyFont="1" applyBorder="1"/>
    <xf numFmtId="2" fontId="6" fillId="0" borderId="10" xfId="0" applyNumberFormat="1" applyFont="1" applyBorder="1"/>
    <xf numFmtId="164" fontId="1" fillId="0" borderId="9" xfId="0" applyNumberFormat="1" applyFont="1" applyBorder="1"/>
    <xf numFmtId="164" fontId="0" fillId="0" borderId="11" xfId="0" applyNumberFormat="1" applyBorder="1"/>
    <xf numFmtId="164" fontId="1" fillId="0" borderId="14" xfId="0" applyNumberFormat="1" applyFont="1" applyBorder="1"/>
    <xf numFmtId="0" fontId="0" fillId="0" borderId="5" xfId="0" applyBorder="1"/>
    <xf numFmtId="0" fontId="1" fillId="0" borderId="14" xfId="0" applyFont="1" applyBorder="1"/>
    <xf numFmtId="2" fontId="0" fillId="0" borderId="15" xfId="0" applyNumberFormat="1" applyBorder="1"/>
    <xf numFmtId="2" fontId="0" fillId="0" borderId="11" xfId="0" applyNumberFormat="1" applyBorder="1"/>
    <xf numFmtId="2" fontId="0" fillId="0" borderId="10" xfId="0" applyNumberFormat="1" applyBorder="1"/>
    <xf numFmtId="0" fontId="0" fillId="0" borderId="1" xfId="0" applyBorder="1"/>
    <xf numFmtId="0" fontId="0" fillId="0" borderId="2" xfId="0" applyBorder="1"/>
    <xf numFmtId="0" fontId="0" fillId="0" borderId="3" xfId="0" applyBorder="1" applyAlignment="1">
      <alignment horizontal="center"/>
    </xf>
    <xf numFmtId="0" fontId="0" fillId="0" borderId="4" xfId="0" applyBorder="1"/>
    <xf numFmtId="0" fontId="0" fillId="0" borderId="5" xfId="0" applyBorder="1" applyAlignment="1">
      <alignment horizontal="center"/>
    </xf>
    <xf numFmtId="0" fontId="0" fillId="0" borderId="6" xfId="0" applyBorder="1"/>
    <xf numFmtId="0" fontId="0" fillId="0" borderId="7" xfId="0" applyBorder="1"/>
    <xf numFmtId="0" fontId="0" fillId="0" borderId="8" xfId="0" applyBorder="1" applyAlignment="1">
      <alignment horizontal="center"/>
    </xf>
    <xf numFmtId="0" fontId="0" fillId="0" borderId="0" xfId="0" applyAlignment="1">
      <alignment vertical="center"/>
    </xf>
    <xf numFmtId="0" fontId="0" fillId="5" borderId="0" xfId="0" applyFill="1"/>
    <xf numFmtId="165" fontId="0" fillId="3" borderId="0" xfId="0" applyNumberFormat="1" applyFill="1"/>
    <xf numFmtId="49" fontId="6" fillId="3" borderId="0" xfId="0" applyNumberFormat="1" applyFont="1" applyFill="1"/>
    <xf numFmtId="0" fontId="3" fillId="0" borderId="0" xfId="0" applyFont="1" applyAlignment="1">
      <alignment vertical="top"/>
    </xf>
    <xf numFmtId="0" fontId="6" fillId="3" borderId="0" xfId="0" applyFont="1" applyFill="1" applyAlignment="1">
      <alignment vertical="top"/>
    </xf>
    <xf numFmtId="0" fontId="6" fillId="3" borderId="0" xfId="0" applyFont="1" applyFill="1" applyAlignment="1" applyProtection="1">
      <alignment vertical="top"/>
      <protection hidden="1"/>
    </xf>
    <xf numFmtId="165" fontId="6" fillId="3" borderId="0" xfId="0" applyNumberFormat="1" applyFont="1" applyFill="1" applyAlignment="1">
      <alignment vertical="top"/>
    </xf>
    <xf numFmtId="0" fontId="1" fillId="0" borderId="0" xfId="0" applyFont="1" applyAlignment="1">
      <alignment horizontal="center"/>
    </xf>
    <xf numFmtId="0" fontId="1" fillId="4" borderId="12" xfId="0" applyFont="1" applyFill="1" applyBorder="1" applyAlignment="1">
      <alignment horizontal="center"/>
    </xf>
    <xf numFmtId="0" fontId="1" fillId="4" borderId="13" xfId="0" applyFont="1" applyFill="1" applyBorder="1" applyAlignment="1">
      <alignment horizontal="center"/>
    </xf>
    <xf numFmtId="0" fontId="1" fillId="4" borderId="14" xfId="0" applyFont="1" applyFill="1" applyBorder="1" applyAlignment="1">
      <alignment horizontal="center"/>
    </xf>
    <xf numFmtId="0" fontId="1" fillId="4" borderId="15" xfId="0" applyFont="1" applyFill="1" applyBorder="1" applyAlignment="1">
      <alignment horizontal="center" vertical="center"/>
    </xf>
    <xf numFmtId="0" fontId="0" fillId="0" borderId="10" xfId="0" applyBorder="1" applyAlignment="1">
      <alignment horizontal="center" vertical="center"/>
    </xf>
    <xf numFmtId="0" fontId="1" fillId="4" borderId="15"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2"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16;yvindNystadHandberg\Dropbox%20(Menon)\Menon%20arkiv\Prosjektarkiv%202018\11851%20Kostnader%20ved%20tiltak%20for%20&#229;%20ta%20vare%20p&#229;%20truet%20natur\Beregninger\Kostnadsberegning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ltakskostnader"/>
      <sheetName val="Priser og antagelser"/>
      <sheetName val="Kostnadskategorier"/>
    </sheetNames>
    <sheetDataSet>
      <sheetData sheetId="0"/>
      <sheetData sheetId="1">
        <row r="53">
          <cell r="C53">
            <v>0.04</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8"/>
  <sheetViews>
    <sheetView tabSelected="1" workbookViewId="0">
      <selection activeCell="B2" sqref="B2"/>
    </sheetView>
  </sheetViews>
  <sheetFormatPr defaultRowHeight="15" x14ac:dyDescent="0.25"/>
  <cols>
    <col min="1" max="1" width="33" customWidth="1"/>
    <col min="2" max="2" width="73.85546875" customWidth="1"/>
    <col min="3" max="3" width="19.5703125" customWidth="1"/>
    <col min="4" max="4" width="29.140625" customWidth="1"/>
    <col min="5" max="5" width="27.42578125" customWidth="1"/>
    <col min="7" max="7" width="32.28515625" customWidth="1"/>
    <col min="8" max="8" width="10.140625" customWidth="1"/>
    <col min="9" max="9" width="11.140625" customWidth="1"/>
  </cols>
  <sheetData>
    <row r="1" spans="1:7" x14ac:dyDescent="0.25">
      <c r="A1" t="s">
        <v>515</v>
      </c>
    </row>
    <row r="2" spans="1:7" x14ac:dyDescent="0.25">
      <c r="A2" t="s">
        <v>516</v>
      </c>
    </row>
    <row r="4" spans="1:7" x14ac:dyDescent="0.25">
      <c r="A4" s="2" t="s">
        <v>20</v>
      </c>
      <c r="B4" s="2" t="s">
        <v>19</v>
      </c>
      <c r="C4" s="2" t="s">
        <v>2</v>
      </c>
      <c r="D4" s="2" t="s">
        <v>24</v>
      </c>
      <c r="E4" s="2" t="s">
        <v>3</v>
      </c>
    </row>
    <row r="5" spans="1:7" x14ac:dyDescent="0.25">
      <c r="A5" t="s">
        <v>47</v>
      </c>
      <c r="B5" t="s">
        <v>48</v>
      </c>
      <c r="C5" s="18" t="s">
        <v>202</v>
      </c>
      <c r="D5" s="8"/>
      <c r="E5" s="2"/>
    </row>
    <row r="6" spans="1:7" x14ac:dyDescent="0.25">
      <c r="A6" t="s">
        <v>513</v>
      </c>
      <c r="B6" t="s">
        <v>48</v>
      </c>
      <c r="C6" s="18" t="s">
        <v>514</v>
      </c>
      <c r="D6" s="87"/>
      <c r="G6" s="2"/>
    </row>
    <row r="7" spans="1:7" x14ac:dyDescent="0.25">
      <c r="A7" t="s">
        <v>0</v>
      </c>
      <c r="B7" t="s">
        <v>21</v>
      </c>
      <c r="C7" s="15" t="s">
        <v>238</v>
      </c>
      <c r="D7" s="9"/>
      <c r="E7" s="7"/>
    </row>
    <row r="8" spans="1:7" x14ac:dyDescent="0.25">
      <c r="A8" t="s">
        <v>1</v>
      </c>
      <c r="B8" t="s">
        <v>25</v>
      </c>
      <c r="C8" s="15" t="s">
        <v>201</v>
      </c>
      <c r="D8" s="9"/>
      <c r="E8" s="7"/>
    </row>
    <row r="9" spans="1:7" x14ac:dyDescent="0.25">
      <c r="A9" t="s">
        <v>46</v>
      </c>
      <c r="B9" t="s">
        <v>61</v>
      </c>
      <c r="C9" s="15" t="s">
        <v>239</v>
      </c>
      <c r="D9" s="9"/>
      <c r="E9" s="7"/>
    </row>
    <row r="10" spans="1:7" x14ac:dyDescent="0.25">
      <c r="A10" t="s">
        <v>41</v>
      </c>
      <c r="B10" t="s">
        <v>42</v>
      </c>
      <c r="C10" s="15" t="s">
        <v>203</v>
      </c>
      <c r="D10" s="15"/>
      <c r="E10" s="15"/>
    </row>
    <row r="11" spans="1:7" x14ac:dyDescent="0.25">
      <c r="A11" t="s">
        <v>104</v>
      </c>
      <c r="B11" t="s">
        <v>103</v>
      </c>
      <c r="C11" s="15" t="s">
        <v>204</v>
      </c>
      <c r="D11" s="15"/>
      <c r="E11" s="15"/>
    </row>
    <row r="12" spans="1:7" x14ac:dyDescent="0.25">
      <c r="A12" t="s">
        <v>26</v>
      </c>
      <c r="B12" t="s">
        <v>62</v>
      </c>
      <c r="C12" s="15" t="s">
        <v>205</v>
      </c>
      <c r="D12" s="15"/>
      <c r="E12" s="15" t="s">
        <v>206</v>
      </c>
    </row>
    <row r="13" spans="1:7" x14ac:dyDescent="0.25">
      <c r="A13" t="s">
        <v>27</v>
      </c>
      <c r="B13" t="s">
        <v>28</v>
      </c>
      <c r="C13" s="15" t="s">
        <v>207</v>
      </c>
      <c r="D13" s="15" t="s">
        <v>279</v>
      </c>
      <c r="E13" s="15" t="s">
        <v>208</v>
      </c>
    </row>
    <row r="14" spans="1:7" x14ac:dyDescent="0.25">
      <c r="A14" t="s">
        <v>29</v>
      </c>
      <c r="B14" t="s">
        <v>30</v>
      </c>
      <c r="C14" s="15" t="s">
        <v>209</v>
      </c>
      <c r="D14" s="15"/>
      <c r="E14" s="15" t="s">
        <v>504</v>
      </c>
    </row>
    <row r="15" spans="1:7" x14ac:dyDescent="0.25">
      <c r="A15" t="s">
        <v>31</v>
      </c>
      <c r="B15" s="4">
        <v>2011</v>
      </c>
      <c r="C15" s="15" t="s">
        <v>210</v>
      </c>
      <c r="D15" s="10"/>
      <c r="E15" s="15"/>
    </row>
    <row r="16" spans="1:7" x14ac:dyDescent="0.25">
      <c r="A16" t="s">
        <v>32</v>
      </c>
      <c r="B16" t="s">
        <v>22</v>
      </c>
      <c r="C16" s="15" t="s">
        <v>211</v>
      </c>
      <c r="D16" s="10"/>
      <c r="E16" s="15"/>
    </row>
    <row r="17" spans="1:5" x14ac:dyDescent="0.25">
      <c r="A17" t="s">
        <v>33</v>
      </c>
      <c r="B17" t="s">
        <v>23</v>
      </c>
      <c r="C17" s="15" t="s">
        <v>212</v>
      </c>
      <c r="D17" s="10"/>
      <c r="E17" s="15"/>
    </row>
    <row r="18" spans="1:5" x14ac:dyDescent="0.25">
      <c r="A18" s="1" t="s">
        <v>34</v>
      </c>
      <c r="B18" s="6" t="s">
        <v>58</v>
      </c>
      <c r="C18" s="16" t="s">
        <v>213</v>
      </c>
      <c r="D18" s="11"/>
      <c r="E18" s="15"/>
    </row>
    <row r="19" spans="1:5" x14ac:dyDescent="0.25">
      <c r="A19" s="1" t="s">
        <v>35</v>
      </c>
      <c r="B19" s="1" t="s">
        <v>49</v>
      </c>
      <c r="C19" s="16"/>
      <c r="D19" s="16"/>
      <c r="E19" s="15" t="s">
        <v>214</v>
      </c>
    </row>
    <row r="20" spans="1:5" x14ac:dyDescent="0.25">
      <c r="A20" s="1" t="s">
        <v>36</v>
      </c>
      <c r="B20" s="1" t="s">
        <v>49</v>
      </c>
      <c r="C20" s="16"/>
      <c r="D20" s="16"/>
      <c r="E20" s="72" t="s">
        <v>502</v>
      </c>
    </row>
    <row r="21" spans="1:5" x14ac:dyDescent="0.25">
      <c r="A21" s="1" t="s">
        <v>50</v>
      </c>
      <c r="B21" s="1" t="s">
        <v>80</v>
      </c>
      <c r="C21" s="16" t="s">
        <v>442</v>
      </c>
      <c r="D21" s="16" t="s">
        <v>444</v>
      </c>
      <c r="E21" s="15" t="s">
        <v>443</v>
      </c>
    </row>
    <row r="22" spans="1:5" x14ac:dyDescent="0.25">
      <c r="A22" s="1" t="s">
        <v>51</v>
      </c>
      <c r="B22" s="1" t="s">
        <v>81</v>
      </c>
      <c r="C22" s="16" t="s">
        <v>445</v>
      </c>
      <c r="D22" s="16" t="s">
        <v>240</v>
      </c>
      <c r="E22" s="15" t="s">
        <v>511</v>
      </c>
    </row>
    <row r="23" spans="1:5" x14ac:dyDescent="0.25">
      <c r="A23" s="6" t="s">
        <v>101</v>
      </c>
      <c r="B23" s="6" t="s">
        <v>102</v>
      </c>
      <c r="C23" s="16"/>
      <c r="D23" s="16"/>
      <c r="E23" s="15"/>
    </row>
    <row r="24" spans="1:5" x14ac:dyDescent="0.25">
      <c r="A24" s="1" t="s">
        <v>79</v>
      </c>
      <c r="B24" s="1" t="s">
        <v>88</v>
      </c>
      <c r="C24" s="16" t="s">
        <v>241</v>
      </c>
      <c r="D24" s="16" t="s">
        <v>207</v>
      </c>
      <c r="E24" s="15" t="s">
        <v>242</v>
      </c>
    </row>
    <row r="25" spans="1:5" x14ac:dyDescent="0.25">
      <c r="A25" s="1" t="s">
        <v>37</v>
      </c>
      <c r="B25" s="1" t="s">
        <v>60</v>
      </c>
      <c r="C25" s="16" t="s">
        <v>216</v>
      </c>
      <c r="D25" s="16"/>
      <c r="E25" s="72" t="s">
        <v>512</v>
      </c>
    </row>
    <row r="26" spans="1:5" x14ac:dyDescent="0.25">
      <c r="A26" s="1" t="s">
        <v>38</v>
      </c>
      <c r="B26" s="1" t="s">
        <v>83</v>
      </c>
      <c r="C26" s="16" t="s">
        <v>217</v>
      </c>
      <c r="D26" s="16" t="s">
        <v>219</v>
      </c>
      <c r="E26" s="15" t="s">
        <v>218</v>
      </c>
    </row>
    <row r="27" spans="1:5" x14ac:dyDescent="0.25">
      <c r="A27" s="1"/>
      <c r="B27" s="1"/>
      <c r="C27" s="16" t="s">
        <v>220</v>
      </c>
      <c r="D27" s="16" t="s">
        <v>221</v>
      </c>
      <c r="E27" s="15" t="s">
        <v>222</v>
      </c>
    </row>
    <row r="28" spans="1:5" x14ac:dyDescent="0.25">
      <c r="A28" s="1"/>
      <c r="B28" s="1"/>
      <c r="C28" s="16" t="s">
        <v>223</v>
      </c>
      <c r="D28" s="16" t="s">
        <v>221</v>
      </c>
      <c r="E28" s="15" t="s">
        <v>225</v>
      </c>
    </row>
    <row r="29" spans="1:5" x14ac:dyDescent="0.25">
      <c r="A29" s="1"/>
      <c r="B29" s="1"/>
      <c r="C29" s="16" t="s">
        <v>224</v>
      </c>
      <c r="D29" s="16" t="s">
        <v>221</v>
      </c>
      <c r="E29" s="15" t="s">
        <v>226</v>
      </c>
    </row>
    <row r="30" spans="1:5" x14ac:dyDescent="0.25">
      <c r="A30" s="1"/>
      <c r="B30" s="1"/>
      <c r="C30" s="16" t="s">
        <v>227</v>
      </c>
      <c r="D30" s="16" t="s">
        <v>221</v>
      </c>
      <c r="E30" s="15" t="s">
        <v>228</v>
      </c>
    </row>
    <row r="31" spans="1:5" x14ac:dyDescent="0.25">
      <c r="A31" s="1"/>
      <c r="B31" s="1"/>
      <c r="C31" s="16" t="s">
        <v>229</v>
      </c>
      <c r="D31" s="16" t="s">
        <v>221</v>
      </c>
      <c r="E31" s="15" t="s">
        <v>228</v>
      </c>
    </row>
    <row r="32" spans="1:5" x14ac:dyDescent="0.25">
      <c r="A32" s="1"/>
      <c r="B32" s="1"/>
      <c r="C32" s="16" t="s">
        <v>230</v>
      </c>
      <c r="D32" s="16" t="s">
        <v>219</v>
      </c>
      <c r="E32" s="15" t="s">
        <v>232</v>
      </c>
    </row>
    <row r="33" spans="1:8" x14ac:dyDescent="0.25">
      <c r="A33" s="1"/>
      <c r="B33" s="1"/>
      <c r="C33" s="16" t="s">
        <v>231</v>
      </c>
      <c r="D33" s="16" t="s">
        <v>219</v>
      </c>
      <c r="E33" s="15" t="s">
        <v>232</v>
      </c>
    </row>
    <row r="34" spans="1:8" x14ac:dyDescent="0.25">
      <c r="A34" s="1"/>
      <c r="B34" s="1"/>
      <c r="C34" s="16" t="s">
        <v>233</v>
      </c>
      <c r="D34" s="16" t="s">
        <v>219</v>
      </c>
      <c r="E34" s="15" t="s">
        <v>234</v>
      </c>
    </row>
    <row r="35" spans="1:8" x14ac:dyDescent="0.25">
      <c r="A35" s="1" t="s">
        <v>39</v>
      </c>
      <c r="B35" s="1" t="s">
        <v>59</v>
      </c>
      <c r="C35" s="16"/>
      <c r="D35" s="16"/>
      <c r="E35" s="15" t="s">
        <v>235</v>
      </c>
    </row>
    <row r="36" spans="1:8" x14ac:dyDescent="0.25">
      <c r="A36" s="1" t="s">
        <v>40</v>
      </c>
      <c r="B36" s="1" t="s">
        <v>107</v>
      </c>
      <c r="C36" s="16" t="s">
        <v>236</v>
      </c>
      <c r="D36" s="16"/>
      <c r="E36" s="15" t="s">
        <v>237</v>
      </c>
    </row>
    <row r="37" spans="1:8" x14ac:dyDescent="0.25">
      <c r="C37" s="7"/>
      <c r="D37" s="7"/>
      <c r="E37" s="7"/>
    </row>
    <row r="38" spans="1:8" x14ac:dyDescent="0.25">
      <c r="B38" s="1"/>
      <c r="C38" s="7"/>
      <c r="D38" s="7"/>
      <c r="E38" s="7"/>
    </row>
    <row r="39" spans="1:8" x14ac:dyDescent="0.25">
      <c r="B39" s="3" t="s">
        <v>106</v>
      </c>
    </row>
    <row r="40" spans="1:8" x14ac:dyDescent="0.25">
      <c r="B40" s="2" t="s">
        <v>100</v>
      </c>
      <c r="C40" s="2" t="s">
        <v>52</v>
      </c>
      <c r="D40" s="2" t="s">
        <v>45</v>
      </c>
      <c r="E40" s="2" t="s">
        <v>17</v>
      </c>
      <c r="F40" s="2" t="s">
        <v>18</v>
      </c>
      <c r="G40" s="2" t="s">
        <v>63</v>
      </c>
      <c r="H40" s="2" t="s">
        <v>53</v>
      </c>
    </row>
    <row r="41" spans="1:8" x14ac:dyDescent="0.25">
      <c r="A41" s="2" t="s">
        <v>8</v>
      </c>
      <c r="B41" s="18" t="s">
        <v>243</v>
      </c>
      <c r="C41" s="18" t="s">
        <v>249</v>
      </c>
      <c r="D41" s="18" t="s">
        <v>244</v>
      </c>
      <c r="E41" s="18" t="s">
        <v>245</v>
      </c>
      <c r="F41" s="18" t="s">
        <v>246</v>
      </c>
      <c r="G41" s="18" t="s">
        <v>250</v>
      </c>
      <c r="H41" s="18"/>
    </row>
    <row r="42" spans="1:8" x14ac:dyDescent="0.25">
      <c r="A42" s="2" t="s">
        <v>43</v>
      </c>
      <c r="B42" s="18" t="s">
        <v>247</v>
      </c>
      <c r="C42" s="18" t="s">
        <v>249</v>
      </c>
      <c r="D42" s="18" t="s">
        <v>244</v>
      </c>
      <c r="E42" s="18" t="s">
        <v>248</v>
      </c>
      <c r="F42" s="18" t="s">
        <v>248</v>
      </c>
      <c r="G42" s="18"/>
      <c r="H42" s="18"/>
    </row>
    <row r="43" spans="1:8" x14ac:dyDescent="0.25">
      <c r="A43" s="2" t="s">
        <v>251</v>
      </c>
      <c r="B43" s="18" t="s">
        <v>252</v>
      </c>
      <c r="C43" s="18" t="s">
        <v>508</v>
      </c>
      <c r="D43" s="18" t="s">
        <v>244</v>
      </c>
      <c r="E43" s="18" t="s">
        <v>253</v>
      </c>
      <c r="F43" s="18" t="s">
        <v>254</v>
      </c>
      <c r="G43" s="18" t="s">
        <v>255</v>
      </c>
      <c r="H43" s="18"/>
    </row>
    <row r="44" spans="1:8" x14ac:dyDescent="0.25">
      <c r="A44" s="2" t="s">
        <v>256</v>
      </c>
      <c r="B44" s="18" t="s">
        <v>257</v>
      </c>
      <c r="C44" s="18" t="s">
        <v>258</v>
      </c>
      <c r="D44" s="18" t="s">
        <v>244</v>
      </c>
      <c r="E44" s="18" t="s">
        <v>253</v>
      </c>
      <c r="F44" s="18" t="s">
        <v>248</v>
      </c>
      <c r="G44" s="18" t="s">
        <v>259</v>
      </c>
      <c r="H44" s="18"/>
    </row>
    <row r="45" spans="1:8" x14ac:dyDescent="0.25">
      <c r="A45" s="2" t="s">
        <v>260</v>
      </c>
      <c r="B45" s="18" t="s">
        <v>261</v>
      </c>
      <c r="C45" s="18" t="s">
        <v>263</v>
      </c>
      <c r="D45" s="18" t="s">
        <v>244</v>
      </c>
      <c r="E45" s="18" t="s">
        <v>262</v>
      </c>
      <c r="F45" s="18" t="s">
        <v>254</v>
      </c>
      <c r="G45" s="18" t="s">
        <v>259</v>
      </c>
      <c r="H45" s="18"/>
    </row>
    <row r="46" spans="1:8" x14ac:dyDescent="0.25">
      <c r="A46" s="2" t="s">
        <v>264</v>
      </c>
      <c r="B46" s="18" t="s">
        <v>265</v>
      </c>
      <c r="C46" s="18" t="s">
        <v>266</v>
      </c>
      <c r="D46" s="18" t="s">
        <v>244</v>
      </c>
      <c r="E46" s="18" t="s">
        <v>245</v>
      </c>
      <c r="F46" s="18" t="s">
        <v>254</v>
      </c>
      <c r="G46" s="18" t="s">
        <v>259</v>
      </c>
      <c r="H46" s="18"/>
    </row>
    <row r="47" spans="1:8" x14ac:dyDescent="0.25">
      <c r="A47" s="5"/>
      <c r="B47" s="2"/>
      <c r="C47" s="2"/>
      <c r="D47" s="2"/>
      <c r="E47" s="2"/>
      <c r="F47" s="2"/>
      <c r="G47" s="2"/>
    </row>
    <row r="48" spans="1:8" x14ac:dyDescent="0.25">
      <c r="B48" s="2"/>
      <c r="C48" s="2"/>
      <c r="D48" s="2"/>
      <c r="E48" s="2"/>
      <c r="F48" s="2"/>
      <c r="G48" s="2"/>
    </row>
    <row r="49" spans="1:7" x14ac:dyDescent="0.25">
      <c r="B49" s="2"/>
      <c r="C49" s="2"/>
      <c r="D49" s="2"/>
      <c r="E49" s="2"/>
      <c r="F49" s="2"/>
      <c r="G49" s="2"/>
    </row>
    <row r="50" spans="1:7" x14ac:dyDescent="0.25">
      <c r="A50" s="2" t="s">
        <v>54</v>
      </c>
      <c r="B50" s="18" t="s">
        <v>267</v>
      </c>
      <c r="C50" s="2"/>
      <c r="D50" s="2"/>
      <c r="E50" s="2"/>
      <c r="F50" s="2"/>
      <c r="G50" s="2"/>
    </row>
    <row r="51" spans="1:7" x14ac:dyDescent="0.25">
      <c r="A51" s="2"/>
      <c r="B51" s="2"/>
      <c r="C51" s="2"/>
      <c r="D51" s="2"/>
      <c r="E51" s="2"/>
      <c r="F51" s="2"/>
      <c r="G51" s="2"/>
    </row>
    <row r="53" spans="1:7" x14ac:dyDescent="0.25">
      <c r="A53" s="3" t="s">
        <v>105</v>
      </c>
    </row>
    <row r="54" spans="1:7" x14ac:dyDescent="0.25">
      <c r="A54" s="2" t="s">
        <v>64</v>
      </c>
      <c r="B54" s="2" t="s">
        <v>84</v>
      </c>
      <c r="C54" s="2" t="s">
        <v>53</v>
      </c>
    </row>
    <row r="55" spans="1:7" x14ac:dyDescent="0.25">
      <c r="A55" s="18" t="s">
        <v>268</v>
      </c>
      <c r="B55" s="18" t="s">
        <v>269</v>
      </c>
      <c r="C55" s="18" t="s">
        <v>503</v>
      </c>
    </row>
    <row r="57" spans="1:7" x14ac:dyDescent="0.25">
      <c r="A57" s="2" t="s">
        <v>65</v>
      </c>
    </row>
    <row r="58" spans="1:7" x14ac:dyDescent="0.25">
      <c r="A58" s="2" t="s">
        <v>67</v>
      </c>
      <c r="B58" s="2" t="s">
        <v>68</v>
      </c>
      <c r="C58" s="2" t="s">
        <v>55</v>
      </c>
      <c r="D58" s="2" t="s">
        <v>56</v>
      </c>
      <c r="E58" s="2" t="s">
        <v>53</v>
      </c>
    </row>
    <row r="59" spans="1:7" x14ac:dyDescent="0.25">
      <c r="A59" s="2" t="s">
        <v>9</v>
      </c>
      <c r="B59" s="18" t="s">
        <v>270</v>
      </c>
      <c r="C59" s="18" t="s">
        <v>509</v>
      </c>
      <c r="D59" s="18" t="s">
        <v>510</v>
      </c>
      <c r="E59" s="18" t="s">
        <v>278</v>
      </c>
    </row>
    <row r="60" spans="1:7" x14ac:dyDescent="0.25">
      <c r="A60" s="2" t="s">
        <v>10</v>
      </c>
      <c r="B60" s="18" t="s">
        <v>271</v>
      </c>
      <c r="C60" s="18" t="s">
        <v>505</v>
      </c>
      <c r="D60" s="18" t="s">
        <v>274</v>
      </c>
      <c r="E60" s="18" t="s">
        <v>275</v>
      </c>
    </row>
    <row r="61" spans="1:7" x14ac:dyDescent="0.25">
      <c r="A61" s="2" t="s">
        <v>57</v>
      </c>
      <c r="B61" s="18" t="s">
        <v>272</v>
      </c>
      <c r="C61" s="18" t="s">
        <v>505</v>
      </c>
      <c r="D61" s="18" t="s">
        <v>273</v>
      </c>
      <c r="E61" s="18" t="s">
        <v>449</v>
      </c>
    </row>
    <row r="64" spans="1:7" x14ac:dyDescent="0.25">
      <c r="C64" s="7"/>
    </row>
    <row r="66" spans="1:6" x14ac:dyDescent="0.25">
      <c r="A66" s="12" t="s">
        <v>66</v>
      </c>
    </row>
    <row r="67" spans="1:6" x14ac:dyDescent="0.25">
      <c r="A67" s="2" t="s">
        <v>69</v>
      </c>
      <c r="B67" s="2" t="s">
        <v>7</v>
      </c>
    </row>
    <row r="68" spans="1:6" x14ac:dyDescent="0.25">
      <c r="A68" s="18" t="s">
        <v>207</v>
      </c>
      <c r="B68" s="18"/>
      <c r="F68"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7"/>
  <sheetViews>
    <sheetView workbookViewId="0">
      <selection activeCell="F33" sqref="F33"/>
    </sheetView>
  </sheetViews>
  <sheetFormatPr defaultRowHeight="15" x14ac:dyDescent="0.25"/>
  <cols>
    <col min="1" max="1" width="14.42578125" customWidth="1"/>
    <col min="2" max="2" width="18.85546875" customWidth="1"/>
    <col min="3" max="4" width="20.42578125" customWidth="1"/>
    <col min="5" max="5" width="22.5703125" customWidth="1"/>
    <col min="6" max="6" width="31.28515625" customWidth="1"/>
    <col min="7" max="10" width="20.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8" width="20.7109375" customWidth="1"/>
    <col min="19" max="19" width="17.7109375" customWidth="1"/>
  </cols>
  <sheetData>
    <row r="1" spans="1:19" x14ac:dyDescent="0.25">
      <c r="A1" s="2" t="s">
        <v>78</v>
      </c>
    </row>
    <row r="4" spans="1:19" x14ac:dyDescent="0.25">
      <c r="A4" s="2" t="s">
        <v>4</v>
      </c>
      <c r="B4" s="2" t="s">
        <v>70</v>
      </c>
      <c r="C4" s="2" t="s">
        <v>71</v>
      </c>
      <c r="D4" s="2" t="s">
        <v>108</v>
      </c>
      <c r="E4" s="2" t="s">
        <v>72</v>
      </c>
      <c r="F4" s="2" t="s">
        <v>109</v>
      </c>
      <c r="G4" s="77" t="s">
        <v>110</v>
      </c>
      <c r="H4" s="77"/>
      <c r="I4" s="77"/>
      <c r="J4" s="77"/>
      <c r="K4" s="13" t="s">
        <v>111</v>
      </c>
      <c r="L4" s="2" t="s">
        <v>44</v>
      </c>
      <c r="M4" s="77" t="s">
        <v>112</v>
      </c>
      <c r="N4" s="77"/>
      <c r="O4" s="77"/>
      <c r="P4" s="77"/>
      <c r="Q4" s="2" t="s">
        <v>3</v>
      </c>
      <c r="R4" s="2" t="s">
        <v>73</v>
      </c>
      <c r="S4" s="2" t="s">
        <v>496</v>
      </c>
    </row>
    <row r="5" spans="1:19" x14ac:dyDescent="0.25">
      <c r="A5" s="2" t="s">
        <v>75</v>
      </c>
      <c r="B5" s="2"/>
      <c r="C5" s="2"/>
      <c r="D5" s="2" t="str">
        <f>IF(ISTEXT(F6),"(NB! Velg tiltakskategori under)","")</f>
        <v>(NB! Velg tiltakskategori under)</v>
      </c>
      <c r="E5" s="2" t="s">
        <v>113</v>
      </c>
      <c r="F5" s="2" t="s">
        <v>113</v>
      </c>
      <c r="G5" s="77" t="s">
        <v>114</v>
      </c>
      <c r="H5" s="77"/>
      <c r="I5" s="77"/>
      <c r="J5" s="77"/>
      <c r="K5" s="2" t="s">
        <v>115</v>
      </c>
      <c r="L5" s="2" t="s">
        <v>113</v>
      </c>
      <c r="M5" s="19" t="s">
        <v>116</v>
      </c>
      <c r="N5" s="2" t="s">
        <v>117</v>
      </c>
      <c r="O5" s="2" t="s">
        <v>118</v>
      </c>
      <c r="P5" s="2" t="s">
        <v>119</v>
      </c>
    </row>
    <row r="6" spans="1:19" s="32" customFormat="1" x14ac:dyDescent="0.25">
      <c r="A6" s="73" t="s">
        <v>14</v>
      </c>
      <c r="B6" s="74" t="s">
        <v>446</v>
      </c>
      <c r="C6" s="74" t="s">
        <v>276</v>
      </c>
      <c r="D6" s="74" t="s">
        <v>142</v>
      </c>
      <c r="E6" s="74" t="s">
        <v>284</v>
      </c>
      <c r="F6" s="74" t="s">
        <v>450</v>
      </c>
      <c r="G6" s="75" t="s">
        <v>451</v>
      </c>
      <c r="H6" s="75" t="s">
        <v>452</v>
      </c>
      <c r="I6" s="75" t="s">
        <v>459</v>
      </c>
      <c r="J6" s="75" t="s">
        <v>506</v>
      </c>
      <c r="K6" s="74" t="s">
        <v>493</v>
      </c>
      <c r="L6" s="74" t="s">
        <v>462</v>
      </c>
      <c r="M6" s="74" t="s">
        <v>453</v>
      </c>
      <c r="N6" s="74" t="s">
        <v>453</v>
      </c>
      <c r="O6" s="74" t="s">
        <v>453</v>
      </c>
      <c r="P6" s="74"/>
      <c r="Q6" s="74" t="s">
        <v>454</v>
      </c>
      <c r="R6" s="76">
        <v>5500000</v>
      </c>
      <c r="S6" s="76" t="s">
        <v>494</v>
      </c>
    </row>
    <row r="7" spans="1:19" s="32" customFormat="1" x14ac:dyDescent="0.25">
      <c r="A7" s="73" t="s">
        <v>16</v>
      </c>
      <c r="B7" s="74" t="s">
        <v>455</v>
      </c>
      <c r="C7" s="74" t="s">
        <v>448</v>
      </c>
      <c r="D7" s="74" t="s">
        <v>155</v>
      </c>
      <c r="E7" s="74" t="s">
        <v>284</v>
      </c>
      <c r="F7" s="74" t="s">
        <v>456</v>
      </c>
      <c r="G7" s="75" t="s">
        <v>457</v>
      </c>
      <c r="H7" s="75" t="s">
        <v>460</v>
      </c>
      <c r="I7" s="75" t="s">
        <v>458</v>
      </c>
      <c r="J7" s="75" t="s">
        <v>461</v>
      </c>
      <c r="K7" s="74" t="s">
        <v>494</v>
      </c>
      <c r="L7" s="74" t="s">
        <v>463</v>
      </c>
      <c r="M7" s="74" t="s">
        <v>453</v>
      </c>
      <c r="N7" s="74" t="s">
        <v>453</v>
      </c>
      <c r="O7" s="74" t="s">
        <v>453</v>
      </c>
      <c r="P7" s="74"/>
      <c r="Q7" s="74" t="s">
        <v>464</v>
      </c>
      <c r="R7" s="76">
        <v>67900000</v>
      </c>
      <c r="S7" s="76" t="s">
        <v>495</v>
      </c>
    </row>
    <row r="8" spans="1:19" s="32" customFormat="1" x14ac:dyDescent="0.25">
      <c r="A8" s="73" t="s">
        <v>120</v>
      </c>
      <c r="B8" s="74" t="s">
        <v>465</v>
      </c>
      <c r="C8" s="74" t="s">
        <v>448</v>
      </c>
      <c r="D8" s="74" t="s">
        <v>155</v>
      </c>
      <c r="E8" s="74" t="s">
        <v>284</v>
      </c>
      <c r="F8" s="74" t="s">
        <v>466</v>
      </c>
      <c r="G8" s="75" t="s">
        <v>467</v>
      </c>
      <c r="H8" s="75" t="s">
        <v>460</v>
      </c>
      <c r="I8" s="75" t="s">
        <v>468</v>
      </c>
      <c r="J8" s="75" t="s">
        <v>469</v>
      </c>
      <c r="K8" s="74" t="s">
        <v>494</v>
      </c>
      <c r="L8" s="74" t="s">
        <v>463</v>
      </c>
      <c r="M8" s="74" t="s">
        <v>453</v>
      </c>
      <c r="N8" s="74" t="s">
        <v>453</v>
      </c>
      <c r="O8" s="74" t="s">
        <v>453</v>
      </c>
      <c r="P8" s="74"/>
      <c r="Q8" s="74" t="s">
        <v>470</v>
      </c>
      <c r="R8" s="76">
        <v>5300000</v>
      </c>
      <c r="S8" s="76" t="s">
        <v>494</v>
      </c>
    </row>
    <row r="9" spans="1:19" s="32" customFormat="1" x14ac:dyDescent="0.25">
      <c r="A9" s="73" t="s">
        <v>121</v>
      </c>
      <c r="B9" s="74" t="s">
        <v>471</v>
      </c>
      <c r="C9" s="74" t="s">
        <v>276</v>
      </c>
      <c r="D9" s="74" t="s">
        <v>130</v>
      </c>
      <c r="E9" s="74">
        <v>3</v>
      </c>
      <c r="F9" s="74" t="s">
        <v>472</v>
      </c>
      <c r="G9" s="75" t="s">
        <v>457</v>
      </c>
      <c r="H9" s="75" t="s">
        <v>473</v>
      </c>
      <c r="I9" s="75" t="s">
        <v>474</v>
      </c>
      <c r="J9" s="75" t="s">
        <v>507</v>
      </c>
      <c r="K9" s="74" t="s">
        <v>495</v>
      </c>
      <c r="L9" s="74" t="s">
        <v>475</v>
      </c>
      <c r="M9" s="74" t="s">
        <v>453</v>
      </c>
      <c r="N9" s="74" t="s">
        <v>453</v>
      </c>
      <c r="O9" s="74" t="s">
        <v>453</v>
      </c>
      <c r="P9" s="74"/>
      <c r="Q9" s="74" t="s">
        <v>476</v>
      </c>
      <c r="R9" s="76" t="s">
        <v>497</v>
      </c>
      <c r="S9" s="74" t="s">
        <v>498</v>
      </c>
    </row>
    <row r="10" spans="1:19" s="32" customFormat="1" x14ac:dyDescent="0.25">
      <c r="A10" s="73" t="s">
        <v>122</v>
      </c>
      <c r="B10" s="74" t="s">
        <v>147</v>
      </c>
      <c r="C10" s="74" t="s">
        <v>276</v>
      </c>
      <c r="D10" s="74" t="s">
        <v>147</v>
      </c>
      <c r="E10" s="74">
        <v>6</v>
      </c>
      <c r="F10" s="74" t="s">
        <v>478</v>
      </c>
      <c r="G10" s="75" t="s">
        <v>479</v>
      </c>
      <c r="H10" s="75" t="s">
        <v>480</v>
      </c>
      <c r="I10" s="75" t="s">
        <v>481</v>
      </c>
      <c r="J10" s="75" t="s">
        <v>482</v>
      </c>
      <c r="K10" s="74" t="s">
        <v>494</v>
      </c>
      <c r="L10" s="74" t="s">
        <v>483</v>
      </c>
      <c r="M10" s="74" t="s">
        <v>453</v>
      </c>
      <c r="N10" s="74" t="s">
        <v>453</v>
      </c>
      <c r="O10" s="74" t="s">
        <v>453</v>
      </c>
      <c r="P10" s="74"/>
      <c r="Q10" s="74" t="s">
        <v>484</v>
      </c>
      <c r="R10" s="76">
        <v>580000</v>
      </c>
      <c r="S10" s="76" t="s">
        <v>494</v>
      </c>
    </row>
    <row r="11" spans="1:19" x14ac:dyDescent="0.25">
      <c r="A11" s="2"/>
    </row>
    <row r="12" spans="1:19" x14ac:dyDescent="0.25">
      <c r="A12" s="2" t="s">
        <v>74</v>
      </c>
      <c r="B12" t="s">
        <v>280</v>
      </c>
    </row>
    <row r="13" spans="1:19" x14ac:dyDescent="0.25">
      <c r="A13" s="2" t="s">
        <v>76</v>
      </c>
      <c r="B13" s="18" t="s">
        <v>142</v>
      </c>
      <c r="C13" s="18" t="s">
        <v>276</v>
      </c>
      <c r="D13" s="18" t="s">
        <v>142</v>
      </c>
      <c r="E13" s="18" t="s">
        <v>284</v>
      </c>
      <c r="F13" s="18" t="s">
        <v>285</v>
      </c>
      <c r="G13" s="14"/>
      <c r="H13" s="14"/>
      <c r="I13" s="14"/>
      <c r="J13" s="14"/>
      <c r="K13" s="14"/>
      <c r="L13" s="18" t="s">
        <v>292</v>
      </c>
      <c r="M13" s="17"/>
      <c r="N13" s="17"/>
      <c r="O13" s="17"/>
      <c r="P13" s="17"/>
      <c r="Q13" s="18" t="s">
        <v>447</v>
      </c>
      <c r="R13" s="14"/>
    </row>
    <row r="14" spans="1:19" x14ac:dyDescent="0.25">
      <c r="A14" s="2" t="s">
        <v>77</v>
      </c>
      <c r="B14" s="18" t="s">
        <v>277</v>
      </c>
      <c r="C14" s="18" t="s">
        <v>448</v>
      </c>
      <c r="D14" s="18" t="s">
        <v>277</v>
      </c>
      <c r="E14" s="18" t="s">
        <v>284</v>
      </c>
      <c r="F14" s="18" t="s">
        <v>286</v>
      </c>
      <c r="G14" s="14"/>
      <c r="H14" s="14"/>
      <c r="I14" s="14"/>
      <c r="J14" s="14"/>
      <c r="K14" s="14"/>
      <c r="L14" s="18" t="s">
        <v>293</v>
      </c>
      <c r="M14" s="17"/>
      <c r="N14" s="17"/>
      <c r="O14" s="17"/>
      <c r="P14" s="17"/>
      <c r="Q14" s="18" t="s">
        <v>287</v>
      </c>
      <c r="R14" s="14"/>
    </row>
    <row r="15" spans="1:19" x14ac:dyDescent="0.25">
      <c r="A15" s="2" t="s">
        <v>288</v>
      </c>
      <c r="B15" s="18" t="s">
        <v>289</v>
      </c>
      <c r="C15" s="18" t="s">
        <v>276</v>
      </c>
      <c r="D15" s="18" t="s">
        <v>155</v>
      </c>
      <c r="E15" s="18" t="s">
        <v>284</v>
      </c>
      <c r="F15" s="18" t="s">
        <v>290</v>
      </c>
      <c r="G15" s="14"/>
      <c r="H15" s="14"/>
      <c r="I15" s="14"/>
      <c r="J15" s="14"/>
      <c r="K15" s="14"/>
      <c r="L15" s="18" t="s">
        <v>291</v>
      </c>
      <c r="M15" s="17"/>
      <c r="N15" s="17"/>
      <c r="O15" s="17"/>
      <c r="P15" s="17"/>
      <c r="Q15" s="18" t="s">
        <v>294</v>
      </c>
      <c r="R15" s="14"/>
    </row>
    <row r="16" spans="1:19" x14ac:dyDescent="0.25">
      <c r="A16" s="2" t="s">
        <v>295</v>
      </c>
      <c r="B16" s="18" t="s">
        <v>281</v>
      </c>
      <c r="C16" s="18" t="s">
        <v>276</v>
      </c>
      <c r="D16" s="18" t="s">
        <v>147</v>
      </c>
      <c r="E16" s="18">
        <v>6</v>
      </c>
      <c r="F16" s="18" t="s">
        <v>282</v>
      </c>
      <c r="G16" s="14"/>
      <c r="H16" s="14"/>
      <c r="I16" s="14"/>
      <c r="J16" s="14"/>
      <c r="K16" s="14"/>
      <c r="L16" s="17"/>
      <c r="M16" s="17"/>
      <c r="N16" s="17"/>
      <c r="O16" s="17"/>
      <c r="P16" s="17"/>
      <c r="Q16" s="18" t="s">
        <v>283</v>
      </c>
      <c r="R16" s="14"/>
    </row>
    <row r="17" spans="1:18" x14ac:dyDescent="0.25">
      <c r="A17" s="2" t="s">
        <v>296</v>
      </c>
      <c r="B17" s="18" t="s">
        <v>297</v>
      </c>
      <c r="C17" s="18" t="s">
        <v>298</v>
      </c>
      <c r="D17" s="18" t="s">
        <v>163</v>
      </c>
      <c r="E17" s="18">
        <v>3</v>
      </c>
      <c r="F17" s="18" t="s">
        <v>299</v>
      </c>
      <c r="G17" s="14"/>
      <c r="H17" s="14"/>
      <c r="I17" s="14"/>
      <c r="J17" s="14"/>
      <c r="K17" s="14"/>
      <c r="L17" s="17"/>
      <c r="M17" s="17"/>
      <c r="N17" s="17"/>
      <c r="O17" s="17"/>
      <c r="P17" s="17"/>
      <c r="Q17" s="18" t="s">
        <v>300</v>
      </c>
      <c r="R17" s="14"/>
    </row>
    <row r="18" spans="1:18" x14ac:dyDescent="0.25">
      <c r="A18" s="2" t="s">
        <v>301</v>
      </c>
      <c r="B18" s="18" t="s">
        <v>302</v>
      </c>
      <c r="C18" s="18" t="s">
        <v>276</v>
      </c>
      <c r="D18" s="18" t="s">
        <v>188</v>
      </c>
      <c r="E18" s="18"/>
      <c r="F18" s="18" t="s">
        <v>303</v>
      </c>
      <c r="G18" s="14"/>
      <c r="H18" s="14"/>
      <c r="I18" s="14"/>
      <c r="J18" s="14"/>
      <c r="K18" s="14"/>
      <c r="L18" s="17"/>
      <c r="M18" s="17"/>
      <c r="N18" s="17"/>
      <c r="O18" s="17"/>
      <c r="P18" s="17"/>
      <c r="Q18" s="18" t="s">
        <v>304</v>
      </c>
      <c r="R18" s="14"/>
    </row>
    <row r="19" spans="1:18" x14ac:dyDescent="0.25">
      <c r="A19" s="2"/>
    </row>
    <row r="20" spans="1:18" x14ac:dyDescent="0.25">
      <c r="A20" s="2"/>
      <c r="F20" s="3" t="s">
        <v>197</v>
      </c>
    </row>
    <row r="21" spans="1:18" x14ac:dyDescent="0.25">
      <c r="A21" s="2" t="s">
        <v>78</v>
      </c>
      <c r="B21" s="2" t="s">
        <v>6</v>
      </c>
      <c r="C21" s="2"/>
      <c r="D21" s="2"/>
      <c r="E21" s="2"/>
      <c r="F21" s="2" t="s">
        <v>11</v>
      </c>
      <c r="G21" s="2"/>
      <c r="J21" s="13" t="s">
        <v>82</v>
      </c>
    </row>
    <row r="22" spans="1:18" ht="15" customHeight="1" x14ac:dyDescent="0.25">
      <c r="A22" s="2"/>
      <c r="B22" s="2" t="s">
        <v>9</v>
      </c>
      <c r="C22" s="2" t="s">
        <v>10</v>
      </c>
      <c r="D22" s="2" t="s">
        <v>57</v>
      </c>
      <c r="E22" s="2"/>
      <c r="F22" s="2" t="s">
        <v>9</v>
      </c>
      <c r="G22" s="2" t="s">
        <v>10</v>
      </c>
      <c r="H22" s="2" t="s">
        <v>57</v>
      </c>
      <c r="I22" s="2"/>
    </row>
    <row r="23" spans="1:18" ht="15" customHeight="1" x14ac:dyDescent="0.25">
      <c r="A23" s="2" t="s">
        <v>75</v>
      </c>
      <c r="B23" s="2" t="s">
        <v>270</v>
      </c>
      <c r="C23" s="2" t="s">
        <v>271</v>
      </c>
      <c r="D23" s="2" t="s">
        <v>272</v>
      </c>
      <c r="E23" s="2"/>
      <c r="F23" s="2" t="s">
        <v>270</v>
      </c>
      <c r="G23" s="2" t="s">
        <v>271</v>
      </c>
      <c r="H23" s="2" t="s">
        <v>272</v>
      </c>
      <c r="I23" s="2"/>
      <c r="J23" s="2"/>
    </row>
    <row r="24" spans="1:18" ht="15" customHeight="1" x14ac:dyDescent="0.25">
      <c r="A24" s="2" t="s">
        <v>14</v>
      </c>
      <c r="B24" s="18" t="s">
        <v>477</v>
      </c>
      <c r="C24" s="18"/>
      <c r="D24" s="18" t="s">
        <v>477</v>
      </c>
      <c r="E24" s="18"/>
      <c r="F24" s="18" t="s">
        <v>485</v>
      </c>
      <c r="G24" s="18"/>
      <c r="H24" s="18" t="s">
        <v>485</v>
      </c>
      <c r="I24" s="18"/>
      <c r="J24" s="18" t="s">
        <v>487</v>
      </c>
    </row>
    <row r="25" spans="1:18" ht="15" customHeight="1" x14ac:dyDescent="0.25">
      <c r="A25" s="2" t="s">
        <v>16</v>
      </c>
      <c r="B25" s="18" t="s">
        <v>477</v>
      </c>
      <c r="C25" s="18"/>
      <c r="D25" s="18" t="s">
        <v>477</v>
      </c>
      <c r="E25" s="18"/>
      <c r="F25" s="18" t="s">
        <v>485</v>
      </c>
      <c r="G25" s="18"/>
      <c r="H25" s="18" t="s">
        <v>485</v>
      </c>
      <c r="I25" s="18"/>
      <c r="J25" s="18" t="s">
        <v>488</v>
      </c>
    </row>
    <row r="26" spans="1:18" ht="15" customHeight="1" x14ac:dyDescent="0.25">
      <c r="A26" s="2" t="s">
        <v>120</v>
      </c>
      <c r="B26" s="18" t="s">
        <v>477</v>
      </c>
      <c r="C26" s="18"/>
      <c r="D26" s="18" t="s">
        <v>477</v>
      </c>
      <c r="E26" s="18"/>
      <c r="F26" s="18" t="s">
        <v>194</v>
      </c>
      <c r="G26" s="18"/>
      <c r="H26" s="18" t="s">
        <v>194</v>
      </c>
      <c r="I26" s="18"/>
      <c r="J26" s="18" t="s">
        <v>488</v>
      </c>
    </row>
    <row r="27" spans="1:18" ht="15" customHeight="1" x14ac:dyDescent="0.25">
      <c r="A27" s="2" t="s">
        <v>121</v>
      </c>
      <c r="B27" s="18" t="s">
        <v>477</v>
      </c>
      <c r="C27" s="18" t="s">
        <v>477</v>
      </c>
      <c r="D27" s="18"/>
      <c r="E27" s="18"/>
      <c r="F27" s="18" t="s">
        <v>194</v>
      </c>
      <c r="G27" s="18" t="s">
        <v>194</v>
      </c>
      <c r="H27" s="18"/>
      <c r="I27" s="18"/>
      <c r="J27" s="18" t="s">
        <v>488</v>
      </c>
    </row>
    <row r="28" spans="1:18" ht="15" customHeight="1" x14ac:dyDescent="0.25">
      <c r="A28" s="2" t="s">
        <v>122</v>
      </c>
      <c r="B28" s="18"/>
      <c r="C28" s="18"/>
      <c r="D28" s="18" t="s">
        <v>477</v>
      </c>
      <c r="E28" s="18"/>
      <c r="F28" s="18"/>
      <c r="G28" s="18"/>
      <c r="H28" s="18" t="s">
        <v>194</v>
      </c>
      <c r="I28" s="18"/>
      <c r="J28" s="18" t="s">
        <v>489</v>
      </c>
    </row>
    <row r="31" spans="1:18" x14ac:dyDescent="0.25">
      <c r="E31" s="3" t="s">
        <v>196</v>
      </c>
    </row>
    <row r="32" spans="1:18" x14ac:dyDescent="0.25">
      <c r="A32" s="13"/>
      <c r="B32" s="13" t="s">
        <v>4</v>
      </c>
      <c r="C32" s="13"/>
      <c r="D32" s="13"/>
      <c r="E32" s="13" t="s">
        <v>11</v>
      </c>
      <c r="F32" s="13" t="s">
        <v>5</v>
      </c>
      <c r="G32" s="13" t="s">
        <v>97</v>
      </c>
      <c r="H32" s="13" t="s">
        <v>53</v>
      </c>
    </row>
    <row r="33" spans="1:8" x14ac:dyDescent="0.25">
      <c r="A33" s="2" t="s">
        <v>12</v>
      </c>
      <c r="B33" s="18" t="s">
        <v>14</v>
      </c>
      <c r="C33" s="18" t="s">
        <v>16</v>
      </c>
      <c r="D33" s="18"/>
      <c r="E33" s="18" t="s">
        <v>486</v>
      </c>
      <c r="F33" s="71">
        <f>R6+R7</f>
        <v>73400000</v>
      </c>
      <c r="G33" s="71" t="str">
        <f>S7</f>
        <v>Ganske usikker (25-50%)</v>
      </c>
      <c r="H33" s="18"/>
    </row>
    <row r="34" spans="1:8" x14ac:dyDescent="0.25">
      <c r="A34" s="2" t="s">
        <v>13</v>
      </c>
      <c r="B34" s="18" t="s">
        <v>14</v>
      </c>
      <c r="C34" s="18" t="s">
        <v>120</v>
      </c>
      <c r="D34" s="18"/>
      <c r="E34" s="18" t="s">
        <v>485</v>
      </c>
      <c r="F34" s="71">
        <f>R6+R8</f>
        <v>10800000</v>
      </c>
      <c r="G34" s="71" t="str">
        <f>S6</f>
        <v>Ganske sikker (50-75%)</v>
      </c>
      <c r="H34" s="18"/>
    </row>
    <row r="35" spans="1:8" x14ac:dyDescent="0.25">
      <c r="A35" s="2" t="s">
        <v>15</v>
      </c>
      <c r="B35" s="18" t="s">
        <v>14</v>
      </c>
      <c r="C35" s="18" t="s">
        <v>16</v>
      </c>
      <c r="D35" s="18" t="s">
        <v>120</v>
      </c>
      <c r="E35" s="18" t="s">
        <v>486</v>
      </c>
      <c r="F35" s="71">
        <f>R6+R7+R8</f>
        <v>78700000</v>
      </c>
      <c r="G35" s="71" t="str">
        <f>S7</f>
        <v>Ganske usikker (25-50%)</v>
      </c>
      <c r="H35" s="18"/>
    </row>
    <row r="36" spans="1:8" x14ac:dyDescent="0.25">
      <c r="A36" s="2" t="s">
        <v>499</v>
      </c>
      <c r="B36" s="18" t="s">
        <v>14</v>
      </c>
      <c r="C36" s="18" t="s">
        <v>120</v>
      </c>
      <c r="D36" s="18" t="s">
        <v>122</v>
      </c>
      <c r="E36" s="18" t="s">
        <v>485</v>
      </c>
      <c r="F36" s="71">
        <f>R6+R8+R10</f>
        <v>11380000</v>
      </c>
      <c r="G36" s="71" t="str">
        <f>S6</f>
        <v>Ganske sikker (50-75%)</v>
      </c>
      <c r="H36" s="18"/>
    </row>
    <row r="38" spans="1:8" x14ac:dyDescent="0.25">
      <c r="A38" s="2"/>
    </row>
    <row r="39" spans="1:8" x14ac:dyDescent="0.25">
      <c r="A39" s="2"/>
      <c r="F39" s="3"/>
    </row>
    <row r="40" spans="1:8" x14ac:dyDescent="0.25">
      <c r="A40" s="2"/>
      <c r="F40" s="3"/>
    </row>
    <row r="41" spans="1:8" x14ac:dyDescent="0.25">
      <c r="A41" s="2"/>
      <c r="F41" s="3" t="s">
        <v>94</v>
      </c>
    </row>
    <row r="42" spans="1:8" x14ac:dyDescent="0.25">
      <c r="A42" s="2" t="s">
        <v>89</v>
      </c>
      <c r="F42" s="3" t="s">
        <v>95</v>
      </c>
    </row>
    <row r="43" spans="1:8" x14ac:dyDescent="0.25">
      <c r="A43" s="2" t="s">
        <v>96</v>
      </c>
      <c r="B43" s="2" t="s">
        <v>90</v>
      </c>
      <c r="C43" s="2" t="s">
        <v>91</v>
      </c>
      <c r="D43" s="2"/>
      <c r="E43" s="2" t="s">
        <v>92</v>
      </c>
      <c r="F43" s="2" t="s">
        <v>93</v>
      </c>
      <c r="G43" s="2" t="s">
        <v>3</v>
      </c>
    </row>
    <row r="44" spans="1:8" x14ac:dyDescent="0.25">
      <c r="A44" s="2" t="s">
        <v>98</v>
      </c>
      <c r="B44" s="18"/>
      <c r="C44" s="18"/>
      <c r="D44" s="18"/>
      <c r="E44" s="18"/>
      <c r="F44" s="18"/>
      <c r="G44" s="18"/>
    </row>
    <row r="45" spans="1:8" x14ac:dyDescent="0.25">
      <c r="A45" s="2" t="s">
        <v>99</v>
      </c>
      <c r="B45" s="18"/>
      <c r="C45" s="18"/>
      <c r="D45" s="18"/>
      <c r="E45" s="18"/>
      <c r="F45" s="18"/>
      <c r="G45" s="18"/>
    </row>
    <row r="50" spans="1:2" x14ac:dyDescent="0.25">
      <c r="A50" s="2" t="s">
        <v>85</v>
      </c>
    </row>
    <row r="51" spans="1:2" x14ac:dyDescent="0.25">
      <c r="A51" s="2" t="s">
        <v>86</v>
      </c>
      <c r="B51" s="18">
        <v>1</v>
      </c>
    </row>
    <row r="52" spans="1:2" x14ac:dyDescent="0.25">
      <c r="A52" s="2" t="s">
        <v>87</v>
      </c>
      <c r="B52" s="18" t="s">
        <v>500</v>
      </c>
    </row>
    <row r="85" spans="1:8" ht="15.75" thickBot="1" x14ac:dyDescent="0.3"/>
    <row r="86" spans="1:8" x14ac:dyDescent="0.25">
      <c r="A86" s="20" t="s">
        <v>123</v>
      </c>
      <c r="B86" s="21"/>
      <c r="C86" s="21"/>
      <c r="D86" s="21"/>
      <c r="E86" s="21"/>
      <c r="F86" s="22"/>
    </row>
    <row r="87" spans="1:8" x14ac:dyDescent="0.25">
      <c r="A87" s="23" t="s">
        <v>124</v>
      </c>
      <c r="B87" s="24" t="s">
        <v>125</v>
      </c>
      <c r="C87" s="24" t="s">
        <v>126</v>
      </c>
      <c r="D87" s="24" t="s">
        <v>127</v>
      </c>
      <c r="E87" s="24" t="s">
        <v>128</v>
      </c>
      <c r="F87" s="25" t="s">
        <v>129</v>
      </c>
      <c r="G87" s="2"/>
      <c r="H87" s="2"/>
    </row>
    <row r="88" spans="1:8" x14ac:dyDescent="0.25">
      <c r="A88" s="26" t="s">
        <v>130</v>
      </c>
      <c r="B88" s="27" t="s">
        <v>131</v>
      </c>
      <c r="C88" s="27" t="s">
        <v>132</v>
      </c>
      <c r="D88" s="27" t="s">
        <v>133</v>
      </c>
      <c r="E88" s="27" t="s">
        <v>134</v>
      </c>
      <c r="F88" s="28" t="s">
        <v>135</v>
      </c>
    </row>
    <row r="89" spans="1:8" x14ac:dyDescent="0.25">
      <c r="A89" s="26" t="s">
        <v>136</v>
      </c>
      <c r="B89" s="27" t="s">
        <v>137</v>
      </c>
      <c r="C89" s="27" t="s">
        <v>138</v>
      </c>
      <c r="D89" s="27" t="s">
        <v>139</v>
      </c>
      <c r="E89" s="27" t="s">
        <v>140</v>
      </c>
      <c r="F89" s="28" t="s">
        <v>141</v>
      </c>
    </row>
    <row r="90" spans="1:8" x14ac:dyDescent="0.25">
      <c r="A90" s="26" t="s">
        <v>142</v>
      </c>
      <c r="B90" s="27" t="s">
        <v>143</v>
      </c>
      <c r="C90" s="27" t="s">
        <v>132</v>
      </c>
      <c r="D90" s="27" t="s">
        <v>144</v>
      </c>
      <c r="E90" s="27" t="s">
        <v>145</v>
      </c>
      <c r="F90" s="28" t="s">
        <v>146</v>
      </c>
    </row>
    <row r="91" spans="1:8" x14ac:dyDescent="0.25">
      <c r="A91" s="26" t="s">
        <v>147</v>
      </c>
      <c r="B91" s="27" t="s">
        <v>148</v>
      </c>
      <c r="C91" s="27" t="s">
        <v>132</v>
      </c>
      <c r="D91" s="27" t="s">
        <v>149</v>
      </c>
      <c r="E91" s="27" t="s">
        <v>150</v>
      </c>
      <c r="F91" s="28" t="s">
        <v>146</v>
      </c>
    </row>
    <row r="92" spans="1:8" x14ac:dyDescent="0.25">
      <c r="A92" s="26" t="s">
        <v>151</v>
      </c>
      <c r="B92" s="27" t="s">
        <v>152</v>
      </c>
      <c r="C92" s="27" t="s">
        <v>132</v>
      </c>
      <c r="D92" s="27" t="s">
        <v>153</v>
      </c>
      <c r="E92" s="27" t="s">
        <v>154</v>
      </c>
      <c r="F92" s="28" t="s">
        <v>146</v>
      </c>
    </row>
    <row r="93" spans="1:8" x14ac:dyDescent="0.25">
      <c r="A93" s="26" t="s">
        <v>155</v>
      </c>
      <c r="B93" s="27" t="s">
        <v>156</v>
      </c>
      <c r="C93" s="27" t="s">
        <v>132</v>
      </c>
      <c r="D93" s="27" t="s">
        <v>157</v>
      </c>
      <c r="E93" s="27" t="s">
        <v>158</v>
      </c>
      <c r="F93" s="28" t="s">
        <v>146</v>
      </c>
    </row>
    <row r="94" spans="1:8" x14ac:dyDescent="0.25">
      <c r="A94" s="26" t="s">
        <v>159</v>
      </c>
      <c r="B94" s="27" t="s">
        <v>160</v>
      </c>
      <c r="C94" s="27" t="s">
        <v>132</v>
      </c>
      <c r="D94" s="27" t="s">
        <v>161</v>
      </c>
      <c r="E94" s="27" t="s">
        <v>162</v>
      </c>
      <c r="F94" s="28" t="s">
        <v>141</v>
      </c>
    </row>
    <row r="95" spans="1:8" x14ac:dyDescent="0.25">
      <c r="A95" s="26" t="s">
        <v>163</v>
      </c>
      <c r="B95" s="27" t="s">
        <v>164</v>
      </c>
      <c r="C95" s="27" t="s">
        <v>165</v>
      </c>
      <c r="D95" s="27" t="s">
        <v>162</v>
      </c>
      <c r="E95" s="27" t="s">
        <v>161</v>
      </c>
      <c r="F95" s="28" t="s">
        <v>166</v>
      </c>
    </row>
    <row r="96" spans="1:8" x14ac:dyDescent="0.25">
      <c r="A96" s="26" t="s">
        <v>167</v>
      </c>
      <c r="B96" s="27" t="s">
        <v>168</v>
      </c>
      <c r="C96" s="27" t="s">
        <v>169</v>
      </c>
      <c r="D96" s="27" t="s">
        <v>162</v>
      </c>
      <c r="E96" s="27" t="s">
        <v>170</v>
      </c>
      <c r="F96" s="28" t="s">
        <v>161</v>
      </c>
    </row>
    <row r="97" spans="1:7" x14ac:dyDescent="0.25">
      <c r="A97" s="26" t="s">
        <v>171</v>
      </c>
      <c r="B97" s="27" t="s">
        <v>172</v>
      </c>
      <c r="C97" s="27" t="s">
        <v>173</v>
      </c>
      <c r="D97" s="27" t="s">
        <v>174</v>
      </c>
      <c r="E97" s="27" t="s">
        <v>141</v>
      </c>
      <c r="F97" s="28" t="s">
        <v>166</v>
      </c>
    </row>
    <row r="98" spans="1:7" x14ac:dyDescent="0.25">
      <c r="A98" s="26" t="s">
        <v>175</v>
      </c>
      <c r="B98" s="27" t="s">
        <v>176</v>
      </c>
      <c r="C98" s="27" t="s">
        <v>177</v>
      </c>
      <c r="D98" s="27" t="s">
        <v>178</v>
      </c>
      <c r="E98" s="27" t="s">
        <v>141</v>
      </c>
      <c r="F98" s="28" t="s">
        <v>166</v>
      </c>
    </row>
    <row r="99" spans="1:7" x14ac:dyDescent="0.25">
      <c r="A99" s="26" t="s">
        <v>179</v>
      </c>
      <c r="B99" s="27" t="s">
        <v>180</v>
      </c>
      <c r="C99" s="27" t="s">
        <v>181</v>
      </c>
      <c r="D99" s="27" t="s">
        <v>182</v>
      </c>
      <c r="E99" s="27" t="s">
        <v>144</v>
      </c>
      <c r="F99" s="28" t="s">
        <v>141</v>
      </c>
    </row>
    <row r="100" spans="1:7" x14ac:dyDescent="0.25">
      <c r="A100" s="26" t="s">
        <v>183</v>
      </c>
      <c r="B100" s="27" t="s">
        <v>184</v>
      </c>
      <c r="C100" s="27" t="s">
        <v>185</v>
      </c>
      <c r="D100" s="27" t="s">
        <v>186</v>
      </c>
      <c r="E100" s="27" t="s">
        <v>187</v>
      </c>
      <c r="F100" s="28" t="s">
        <v>166</v>
      </c>
    </row>
    <row r="101" spans="1:7" x14ac:dyDescent="0.25">
      <c r="A101" s="26" t="s">
        <v>188</v>
      </c>
      <c r="B101" s="27" t="s">
        <v>189</v>
      </c>
      <c r="C101" s="27" t="s">
        <v>190</v>
      </c>
      <c r="D101" s="27" t="s">
        <v>166</v>
      </c>
      <c r="E101" s="27" t="s">
        <v>166</v>
      </c>
      <c r="F101" s="28" t="s">
        <v>166</v>
      </c>
      <c r="G101" t="s">
        <v>166</v>
      </c>
    </row>
    <row r="102" spans="1:7" x14ac:dyDescent="0.25">
      <c r="A102" s="26"/>
      <c r="B102" s="27"/>
      <c r="C102" s="27"/>
      <c r="D102" s="27"/>
      <c r="E102" s="27"/>
      <c r="F102" s="28"/>
    </row>
    <row r="103" spans="1:7" x14ac:dyDescent="0.25">
      <c r="A103" s="23" t="s">
        <v>191</v>
      </c>
      <c r="B103" s="27"/>
      <c r="C103" s="27"/>
      <c r="D103" s="27"/>
      <c r="E103" s="27"/>
      <c r="F103" s="28"/>
    </row>
    <row r="104" spans="1:7" x14ac:dyDescent="0.25">
      <c r="A104" s="26" t="s">
        <v>192</v>
      </c>
      <c r="B104" s="27"/>
      <c r="C104" s="27"/>
      <c r="D104" s="27"/>
      <c r="E104" s="27"/>
      <c r="F104" s="28"/>
    </row>
    <row r="105" spans="1:7" x14ac:dyDescent="0.25">
      <c r="A105" s="26" t="s">
        <v>193</v>
      </c>
      <c r="B105" s="27"/>
      <c r="C105" s="27"/>
      <c r="D105" s="27"/>
      <c r="E105" s="27"/>
      <c r="F105" s="28"/>
    </row>
    <row r="106" spans="1:7" x14ac:dyDescent="0.25">
      <c r="A106" s="26" t="s">
        <v>194</v>
      </c>
      <c r="B106" s="27"/>
      <c r="C106" s="27"/>
      <c r="D106" s="27"/>
      <c r="E106" s="27"/>
      <c r="F106" s="28" t="s">
        <v>166</v>
      </c>
    </row>
    <row r="107" spans="1:7" ht="15.75" thickBot="1" x14ac:dyDescent="0.3">
      <c r="A107" s="29" t="s">
        <v>195</v>
      </c>
      <c r="B107" s="30"/>
      <c r="C107" s="30"/>
      <c r="D107" s="30"/>
      <c r="E107" s="30"/>
      <c r="F107" s="31"/>
    </row>
  </sheetData>
  <mergeCells count="3">
    <mergeCell ref="G4:J4"/>
    <mergeCell ref="M4:P4"/>
    <mergeCell ref="G5:J5"/>
  </mergeCells>
  <dataValidations count="3">
    <dataValidation type="list" allowBlank="1" showInputMessage="1" showErrorMessage="1" promptTitle="Sikkerhet i tiltaksinformasjon" sqref="K6" xr:uid="{00000000-0002-0000-0100-000000000000}">
      <formula1>$A$104:$A$107</formula1>
    </dataValidation>
    <dataValidation type="list" allowBlank="1" showInputMessage="1" showErrorMessage="1" sqref="K7:K10" xr:uid="{00000000-0002-0000-0100-000001000000}">
      <formula1>$A$104:$A$107</formula1>
    </dataValidation>
    <dataValidation type="list" allowBlank="1" showInputMessage="1" showErrorMessage="1" promptTitle="Tiltakskategori" prompt="Vennligst velg fra nedtrekkslisten" sqref="D6:D10" xr:uid="{00000000-0002-0000-0100-000002000000}">
      <formula1>$A$88:$A$101</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67"/>
  <sheetViews>
    <sheetView topLeftCell="A55" workbookViewId="0">
      <selection activeCell="C69" sqref="C69"/>
    </sheetView>
  </sheetViews>
  <sheetFormatPr defaultRowHeight="15" x14ac:dyDescent="0.25"/>
  <cols>
    <col min="1" max="1" width="19.42578125" customWidth="1"/>
    <col min="2" max="2" width="14.5703125" customWidth="1"/>
    <col min="3" max="3" width="13.28515625" customWidth="1"/>
    <col min="5" max="5" width="12.85546875" customWidth="1"/>
    <col min="7" max="7" width="10.7109375" customWidth="1"/>
    <col min="8" max="8" width="21" customWidth="1"/>
  </cols>
  <sheetData>
    <row r="1" spans="1:8" x14ac:dyDescent="0.25">
      <c r="A1" s="32" t="s">
        <v>305</v>
      </c>
      <c r="B1" s="32"/>
      <c r="C1" s="32"/>
      <c r="D1" s="32"/>
      <c r="E1" s="32"/>
      <c r="F1" s="32"/>
      <c r="G1" s="32"/>
      <c r="H1" s="32"/>
    </row>
    <row r="2" spans="1:8" x14ac:dyDescent="0.25">
      <c r="A2" s="32" t="s">
        <v>306</v>
      </c>
      <c r="B2" s="38"/>
      <c r="C2" s="38"/>
      <c r="D2" s="38"/>
      <c r="E2" s="38"/>
      <c r="F2" s="38"/>
      <c r="G2" s="38"/>
      <c r="H2" s="38"/>
    </row>
    <row r="3" spans="1:8" x14ac:dyDescent="0.25">
      <c r="A3" s="32" t="s">
        <v>307</v>
      </c>
      <c r="B3" s="38"/>
      <c r="C3" s="38"/>
      <c r="D3" s="38"/>
      <c r="E3" s="38"/>
      <c r="F3" s="38"/>
      <c r="G3" s="38"/>
      <c r="H3" s="38"/>
    </row>
    <row r="4" spans="1:8" x14ac:dyDescent="0.25">
      <c r="A4" s="32" t="s">
        <v>308</v>
      </c>
      <c r="B4" s="38"/>
      <c r="C4" s="38"/>
      <c r="D4" s="38"/>
      <c r="E4" s="38"/>
      <c r="F4" s="38"/>
      <c r="G4" s="38"/>
      <c r="H4" s="38"/>
    </row>
    <row r="5" spans="1:8" x14ac:dyDescent="0.25">
      <c r="A5" s="32" t="s">
        <v>309</v>
      </c>
      <c r="B5" s="38"/>
      <c r="C5" s="38"/>
      <c r="D5" s="38"/>
      <c r="E5" s="38"/>
      <c r="F5" s="38"/>
      <c r="G5" s="38"/>
      <c r="H5" s="38"/>
    </row>
    <row r="6" spans="1:8" x14ac:dyDescent="0.25">
      <c r="A6" s="32"/>
      <c r="B6" s="32"/>
      <c r="C6" s="32"/>
      <c r="D6" s="32"/>
      <c r="E6" s="32"/>
      <c r="F6" s="32"/>
      <c r="G6" s="32"/>
      <c r="H6" s="32"/>
    </row>
    <row r="7" spans="1:8" ht="15.75" thickBot="1" x14ac:dyDescent="0.3"/>
    <row r="8" spans="1:8" ht="15.75" thickBot="1" x14ac:dyDescent="0.3">
      <c r="A8" s="33"/>
      <c r="B8" s="78" t="s">
        <v>310</v>
      </c>
      <c r="C8" s="79"/>
      <c r="D8" s="79"/>
      <c r="E8" s="80"/>
      <c r="F8" s="81" t="s">
        <v>311</v>
      </c>
      <c r="G8" s="83" t="s">
        <v>312</v>
      </c>
      <c r="H8" s="85" t="s">
        <v>313</v>
      </c>
    </row>
    <row r="9" spans="1:8" ht="45.75" thickBot="1" x14ac:dyDescent="0.3">
      <c r="A9" s="34" t="s">
        <v>314</v>
      </c>
      <c r="B9" s="39" t="s">
        <v>315</v>
      </c>
      <c r="C9" s="44" t="s">
        <v>316</v>
      </c>
      <c r="D9" s="44" t="s">
        <v>317</v>
      </c>
      <c r="E9" s="44" t="s">
        <v>318</v>
      </c>
      <c r="F9" s="82"/>
      <c r="G9" s="84"/>
      <c r="H9" s="86"/>
    </row>
    <row r="10" spans="1:8" x14ac:dyDescent="0.25">
      <c r="A10" s="35" t="s">
        <v>319</v>
      </c>
      <c r="B10" s="40">
        <v>7</v>
      </c>
      <c r="C10" s="32">
        <v>10</v>
      </c>
      <c r="D10" s="32">
        <v>14</v>
      </c>
      <c r="E10" s="32">
        <f>(B10+C10+D10)</f>
        <v>31</v>
      </c>
      <c r="F10" s="47">
        <v>12</v>
      </c>
      <c r="G10" s="35">
        <f>SUM(E10:F10)</f>
        <v>43</v>
      </c>
      <c r="H10" s="56">
        <v>7</v>
      </c>
    </row>
    <row r="11" spans="1:8" x14ac:dyDescent="0.25">
      <c r="A11" s="35" t="s">
        <v>320</v>
      </c>
      <c r="B11" s="40">
        <v>23</v>
      </c>
      <c r="C11" s="32">
        <v>52</v>
      </c>
      <c r="D11" s="32">
        <v>23</v>
      </c>
      <c r="E11" s="32">
        <f t="shared" ref="E11:E27" si="0">(B11+C11+D11)</f>
        <v>98</v>
      </c>
      <c r="F11" s="48">
        <v>43</v>
      </c>
      <c r="G11" s="35">
        <f t="shared" ref="G11:G27" si="1">SUM(E11:F11)</f>
        <v>141</v>
      </c>
      <c r="H11" s="56">
        <v>4</v>
      </c>
    </row>
    <row r="12" spans="1:8" x14ac:dyDescent="0.25">
      <c r="A12" s="35" t="s">
        <v>321</v>
      </c>
      <c r="B12" s="40">
        <v>1</v>
      </c>
      <c r="C12" s="32">
        <v>7</v>
      </c>
      <c r="D12" s="32">
        <v>14</v>
      </c>
      <c r="E12" s="32">
        <f t="shared" si="0"/>
        <v>22</v>
      </c>
      <c r="F12" s="48">
        <v>2</v>
      </c>
      <c r="G12" s="35">
        <f t="shared" si="1"/>
        <v>24</v>
      </c>
      <c r="H12" s="56"/>
    </row>
    <row r="13" spans="1:8" x14ac:dyDescent="0.25">
      <c r="A13" s="35" t="s">
        <v>322</v>
      </c>
      <c r="B13" s="40"/>
      <c r="C13" s="32"/>
      <c r="D13" s="32"/>
      <c r="E13" s="32">
        <f t="shared" si="0"/>
        <v>0</v>
      </c>
      <c r="F13" s="48"/>
      <c r="G13" s="35">
        <f t="shared" si="1"/>
        <v>0</v>
      </c>
      <c r="H13" s="56"/>
    </row>
    <row r="14" spans="1:8" x14ac:dyDescent="0.25">
      <c r="A14" s="35" t="s">
        <v>323</v>
      </c>
      <c r="B14" s="40"/>
      <c r="C14" s="32"/>
      <c r="D14" s="32"/>
      <c r="E14" s="32">
        <f t="shared" si="0"/>
        <v>0</v>
      </c>
      <c r="F14" s="48"/>
      <c r="G14" s="35">
        <f t="shared" si="1"/>
        <v>0</v>
      </c>
      <c r="H14" s="56"/>
    </row>
    <row r="15" spans="1:8" x14ac:dyDescent="0.25">
      <c r="A15" s="35" t="s">
        <v>324</v>
      </c>
      <c r="B15" s="40">
        <v>7</v>
      </c>
      <c r="C15" s="32">
        <v>10</v>
      </c>
      <c r="D15" s="32">
        <v>15</v>
      </c>
      <c r="E15" s="32">
        <f t="shared" si="0"/>
        <v>32</v>
      </c>
      <c r="F15" s="48">
        <v>30</v>
      </c>
      <c r="G15" s="35">
        <f t="shared" si="1"/>
        <v>62</v>
      </c>
      <c r="H15" s="56">
        <v>1</v>
      </c>
    </row>
    <row r="16" spans="1:8" x14ac:dyDescent="0.25">
      <c r="A16" s="35" t="s">
        <v>325</v>
      </c>
      <c r="B16" s="40">
        <v>4</v>
      </c>
      <c r="C16" s="32">
        <v>8</v>
      </c>
      <c r="D16" s="32">
        <v>1</v>
      </c>
      <c r="E16" s="32">
        <f t="shared" si="0"/>
        <v>13</v>
      </c>
      <c r="F16" s="48">
        <v>37</v>
      </c>
      <c r="G16" s="35">
        <f t="shared" si="1"/>
        <v>50</v>
      </c>
      <c r="H16" s="56">
        <v>11</v>
      </c>
    </row>
    <row r="17" spans="1:8" x14ac:dyDescent="0.25">
      <c r="A17" s="35" t="s">
        <v>326</v>
      </c>
      <c r="B17" s="40"/>
      <c r="C17" s="32"/>
      <c r="D17" s="32"/>
      <c r="E17" s="32">
        <f t="shared" si="0"/>
        <v>0</v>
      </c>
      <c r="F17" s="48"/>
      <c r="G17" s="35">
        <f t="shared" si="1"/>
        <v>0</v>
      </c>
      <c r="H17" s="56"/>
    </row>
    <row r="18" spans="1:8" x14ac:dyDescent="0.25">
      <c r="A18" s="35" t="s">
        <v>327</v>
      </c>
      <c r="B18" s="40"/>
      <c r="C18" s="32"/>
      <c r="D18" s="32"/>
      <c r="E18" s="32">
        <f t="shared" si="0"/>
        <v>0</v>
      </c>
      <c r="F18" s="48"/>
      <c r="G18" s="35">
        <f t="shared" si="1"/>
        <v>0</v>
      </c>
      <c r="H18" s="56"/>
    </row>
    <row r="19" spans="1:8" x14ac:dyDescent="0.25">
      <c r="A19" s="35" t="s">
        <v>328</v>
      </c>
      <c r="B19" s="40">
        <v>2</v>
      </c>
      <c r="C19" s="32">
        <v>4</v>
      </c>
      <c r="D19" s="32">
        <v>1</v>
      </c>
      <c r="E19" s="32">
        <f t="shared" si="0"/>
        <v>7</v>
      </c>
      <c r="F19" s="48">
        <v>3</v>
      </c>
      <c r="G19" s="35">
        <f t="shared" si="1"/>
        <v>10</v>
      </c>
      <c r="H19" s="56"/>
    </row>
    <row r="20" spans="1:8" x14ac:dyDescent="0.25">
      <c r="A20" s="35" t="s">
        <v>329</v>
      </c>
      <c r="B20" s="40">
        <v>3</v>
      </c>
      <c r="C20" s="32">
        <v>6</v>
      </c>
      <c r="D20" s="32">
        <v>5</v>
      </c>
      <c r="E20" s="32">
        <f t="shared" si="0"/>
        <v>14</v>
      </c>
      <c r="F20" s="48">
        <v>76</v>
      </c>
      <c r="G20" s="35">
        <f t="shared" si="1"/>
        <v>90</v>
      </c>
      <c r="H20" s="56">
        <v>16</v>
      </c>
    </row>
    <row r="21" spans="1:8" x14ac:dyDescent="0.25">
      <c r="A21" s="35" t="s">
        <v>330</v>
      </c>
      <c r="B21" s="40">
        <v>2</v>
      </c>
      <c r="C21" s="32">
        <v>6</v>
      </c>
      <c r="D21" s="32">
        <v>6</v>
      </c>
      <c r="E21" s="32">
        <f t="shared" si="0"/>
        <v>14</v>
      </c>
      <c r="F21" s="48">
        <v>18</v>
      </c>
      <c r="G21" s="35">
        <f t="shared" si="1"/>
        <v>32</v>
      </c>
      <c r="H21" s="56"/>
    </row>
    <row r="22" spans="1:8" x14ac:dyDescent="0.25">
      <c r="A22" s="35" t="s">
        <v>331</v>
      </c>
      <c r="B22" s="40">
        <v>15</v>
      </c>
      <c r="C22" s="32">
        <v>32</v>
      </c>
      <c r="D22" s="32">
        <v>7</v>
      </c>
      <c r="E22" s="32">
        <f t="shared" si="0"/>
        <v>54</v>
      </c>
      <c r="F22" s="48">
        <v>10</v>
      </c>
      <c r="G22" s="35">
        <f t="shared" si="1"/>
        <v>64</v>
      </c>
      <c r="H22" s="56">
        <v>1</v>
      </c>
    </row>
    <row r="23" spans="1:8" x14ac:dyDescent="0.25">
      <c r="A23" s="35" t="s">
        <v>332</v>
      </c>
      <c r="B23" s="40"/>
      <c r="C23" s="32"/>
      <c r="D23" s="32"/>
      <c r="E23" s="32">
        <f t="shared" si="0"/>
        <v>0</v>
      </c>
      <c r="F23" s="48"/>
      <c r="G23" s="35">
        <f t="shared" si="1"/>
        <v>0</v>
      </c>
      <c r="H23" s="56"/>
    </row>
    <row r="24" spans="1:8" x14ac:dyDescent="0.25">
      <c r="A24" s="35" t="s">
        <v>333</v>
      </c>
      <c r="B24" s="40">
        <v>2</v>
      </c>
      <c r="C24" s="32">
        <v>5</v>
      </c>
      <c r="D24" s="32">
        <v>3</v>
      </c>
      <c r="E24" s="32">
        <f t="shared" si="0"/>
        <v>10</v>
      </c>
      <c r="F24" s="48">
        <v>6</v>
      </c>
      <c r="G24" s="35">
        <f t="shared" si="1"/>
        <v>16</v>
      </c>
      <c r="H24" s="56"/>
    </row>
    <row r="25" spans="1:8" x14ac:dyDescent="0.25">
      <c r="A25" s="35" t="s">
        <v>334</v>
      </c>
      <c r="B25" s="40">
        <v>19</v>
      </c>
      <c r="C25" s="32">
        <v>20</v>
      </c>
      <c r="D25" s="32">
        <v>9</v>
      </c>
      <c r="E25" s="32">
        <f t="shared" si="0"/>
        <v>48</v>
      </c>
      <c r="F25" s="48">
        <v>56</v>
      </c>
      <c r="G25" s="35">
        <f t="shared" si="1"/>
        <v>104</v>
      </c>
      <c r="H25" s="56">
        <v>16</v>
      </c>
    </row>
    <row r="26" spans="1:8" x14ac:dyDescent="0.25">
      <c r="A26" s="35" t="s">
        <v>335</v>
      </c>
      <c r="B26" s="40">
        <v>39</v>
      </c>
      <c r="C26" s="32">
        <v>31</v>
      </c>
      <c r="D26" s="32">
        <v>34</v>
      </c>
      <c r="E26" s="32">
        <f t="shared" si="0"/>
        <v>104</v>
      </c>
      <c r="F26" s="48">
        <v>34</v>
      </c>
      <c r="G26" s="35">
        <f t="shared" si="1"/>
        <v>138</v>
      </c>
      <c r="H26" s="56">
        <v>24</v>
      </c>
    </row>
    <row r="27" spans="1:8" ht="15.75" thickBot="1" x14ac:dyDescent="0.3">
      <c r="A27" s="35" t="s">
        <v>336</v>
      </c>
      <c r="B27" s="40">
        <v>37</v>
      </c>
      <c r="C27" s="32">
        <v>30</v>
      </c>
      <c r="D27" s="32">
        <v>7</v>
      </c>
      <c r="E27" s="32">
        <f t="shared" si="0"/>
        <v>74</v>
      </c>
      <c r="F27" s="48">
        <v>163</v>
      </c>
      <c r="G27" s="35">
        <f t="shared" si="1"/>
        <v>237</v>
      </c>
      <c r="H27" s="56">
        <v>53</v>
      </c>
    </row>
    <row r="28" spans="1:8" ht="15.75" thickBot="1" x14ac:dyDescent="0.3">
      <c r="A28" s="36" t="s">
        <v>337</v>
      </c>
      <c r="B28" s="37">
        <f>SUM(B10:B27)</f>
        <v>161</v>
      </c>
      <c r="C28" s="45">
        <f>SUM(C10:C27)</f>
        <v>221</v>
      </c>
      <c r="D28" s="45">
        <f>SUM(D10:D27)</f>
        <v>139</v>
      </c>
      <c r="E28" s="45">
        <f>SUM(E10:E27)</f>
        <v>521</v>
      </c>
      <c r="F28" s="36">
        <f t="shared" ref="F28:H28" si="2">SUM(F10:F27)</f>
        <v>490</v>
      </c>
      <c r="G28" s="36">
        <f t="shared" si="2"/>
        <v>1011</v>
      </c>
      <c r="H28" s="57">
        <f t="shared" si="2"/>
        <v>133</v>
      </c>
    </row>
    <row r="32" spans="1:8" x14ac:dyDescent="0.25">
      <c r="A32" t="s">
        <v>338</v>
      </c>
    </row>
    <row r="33" spans="1:8" x14ac:dyDescent="0.25">
      <c r="A33" s="32" t="s">
        <v>306</v>
      </c>
      <c r="B33" s="38"/>
      <c r="C33" s="38"/>
      <c r="D33" s="38"/>
      <c r="E33" s="38"/>
      <c r="F33" s="38"/>
      <c r="G33" s="38"/>
      <c r="H33" s="38"/>
    </row>
    <row r="34" spans="1:8" x14ac:dyDescent="0.25">
      <c r="A34" s="32" t="s">
        <v>307</v>
      </c>
      <c r="B34" s="38"/>
      <c r="C34" s="38"/>
      <c r="D34" s="38"/>
      <c r="E34" s="38"/>
      <c r="F34" s="38"/>
      <c r="G34" s="38"/>
      <c r="H34" s="38"/>
    </row>
    <row r="35" spans="1:8" x14ac:dyDescent="0.25">
      <c r="A35" s="32" t="s">
        <v>308</v>
      </c>
      <c r="B35" s="38"/>
      <c r="C35" s="38"/>
      <c r="D35" s="38"/>
      <c r="E35" s="38"/>
      <c r="F35" s="38"/>
      <c r="G35" s="38"/>
      <c r="H35" s="38"/>
    </row>
    <row r="36" spans="1:8" x14ac:dyDescent="0.25">
      <c r="A36" s="32" t="s">
        <v>309</v>
      </c>
      <c r="B36" s="38"/>
      <c r="C36" s="38"/>
      <c r="D36" s="38"/>
      <c r="E36" s="38"/>
      <c r="F36" s="38"/>
      <c r="G36" s="38"/>
      <c r="H36" s="38"/>
    </row>
    <row r="37" spans="1:8" x14ac:dyDescent="0.25">
      <c r="A37" s="32"/>
      <c r="B37" s="32"/>
      <c r="C37" s="32"/>
      <c r="D37" s="32"/>
      <c r="E37" s="32"/>
      <c r="F37" s="32"/>
      <c r="G37" s="32"/>
      <c r="H37" s="32"/>
    </row>
    <row r="38" spans="1:8" ht="15.75" thickBot="1" x14ac:dyDescent="0.3"/>
    <row r="39" spans="1:8" ht="15.75" thickBot="1" x14ac:dyDescent="0.3">
      <c r="A39" s="33"/>
      <c r="B39" s="78" t="s">
        <v>310</v>
      </c>
      <c r="C39" s="79"/>
      <c r="D39" s="79"/>
      <c r="E39" s="80"/>
      <c r="F39" s="81" t="s">
        <v>311</v>
      </c>
      <c r="G39" s="83" t="s">
        <v>339</v>
      </c>
      <c r="H39" s="85" t="s">
        <v>340</v>
      </c>
    </row>
    <row r="40" spans="1:8" ht="45.75" thickBot="1" x14ac:dyDescent="0.3">
      <c r="A40" s="34" t="s">
        <v>314</v>
      </c>
      <c r="B40" s="39" t="s">
        <v>315</v>
      </c>
      <c r="C40" s="44" t="s">
        <v>316</v>
      </c>
      <c r="D40" s="44" t="s">
        <v>317</v>
      </c>
      <c r="E40" s="44" t="s">
        <v>318</v>
      </c>
      <c r="F40" s="82"/>
      <c r="G40" s="84"/>
      <c r="H40" s="86"/>
    </row>
    <row r="41" spans="1:8" x14ac:dyDescent="0.25">
      <c r="A41" s="35" t="s">
        <v>319</v>
      </c>
      <c r="B41" s="41">
        <v>226.11</v>
      </c>
      <c r="C41" s="46">
        <v>124.2</v>
      </c>
      <c r="D41" s="46">
        <v>94.27</v>
      </c>
      <c r="E41" s="46">
        <f>SUM(B41:D41)</f>
        <v>444.58</v>
      </c>
      <c r="F41" s="49">
        <v>13.195219111</v>
      </c>
      <c r="G41" s="54">
        <f>SUM(E41:F41)</f>
        <v>457.77521911099996</v>
      </c>
      <c r="H41" s="58">
        <v>5.5217484309999998</v>
      </c>
    </row>
    <row r="42" spans="1:8" x14ac:dyDescent="0.25">
      <c r="A42" s="35" t="s">
        <v>320</v>
      </c>
      <c r="B42" s="41">
        <v>531.02</v>
      </c>
      <c r="C42" s="46">
        <v>302.2</v>
      </c>
      <c r="D42" s="46">
        <v>60.31</v>
      </c>
      <c r="E42" s="46">
        <f t="shared" ref="E42:E58" si="3">SUM(B42:D42)</f>
        <v>893.53</v>
      </c>
      <c r="F42" s="50">
        <v>64.215734514000005</v>
      </c>
      <c r="G42" s="54">
        <f t="shared" ref="G42:G58" si="4">SUM(E42:F42)</f>
        <v>957.74573451399999</v>
      </c>
      <c r="H42" s="59">
        <v>18.096985829000001</v>
      </c>
    </row>
    <row r="43" spans="1:8" x14ac:dyDescent="0.25">
      <c r="A43" s="35" t="s">
        <v>321</v>
      </c>
      <c r="B43" s="41">
        <v>27.7</v>
      </c>
      <c r="C43" s="46">
        <v>290.27999999999997</v>
      </c>
      <c r="D43" s="46">
        <v>69.680000000000007</v>
      </c>
      <c r="E43" s="46">
        <f t="shared" si="3"/>
        <v>387.65999999999997</v>
      </c>
      <c r="F43" s="50">
        <v>1.8542260590000001</v>
      </c>
      <c r="G43" s="54">
        <f t="shared" si="4"/>
        <v>389.51422605899995</v>
      </c>
      <c r="H43" s="54"/>
    </row>
    <row r="44" spans="1:8" x14ac:dyDescent="0.25">
      <c r="A44" s="35" t="s">
        <v>322</v>
      </c>
      <c r="B44" s="41"/>
      <c r="C44" s="46"/>
      <c r="D44" s="46"/>
      <c r="E44" s="46">
        <f t="shared" si="3"/>
        <v>0</v>
      </c>
      <c r="F44" s="51"/>
      <c r="G44" s="54">
        <f t="shared" si="4"/>
        <v>0</v>
      </c>
      <c r="H44" s="54"/>
    </row>
    <row r="45" spans="1:8" x14ac:dyDescent="0.25">
      <c r="A45" s="35" t="s">
        <v>323</v>
      </c>
      <c r="B45" s="41"/>
      <c r="C45" s="46"/>
      <c r="D45" s="46"/>
      <c r="E45" s="46">
        <f t="shared" si="3"/>
        <v>0</v>
      </c>
      <c r="F45" s="51"/>
      <c r="G45" s="54">
        <f t="shared" si="4"/>
        <v>0</v>
      </c>
      <c r="H45" s="54"/>
    </row>
    <row r="46" spans="1:8" x14ac:dyDescent="0.25">
      <c r="A46" s="35" t="s">
        <v>324</v>
      </c>
      <c r="B46" s="41">
        <v>159.51</v>
      </c>
      <c r="C46" s="46">
        <v>58.92</v>
      </c>
      <c r="D46" s="46">
        <v>89.02</v>
      </c>
      <c r="E46" s="46">
        <f t="shared" si="3"/>
        <v>307.45</v>
      </c>
      <c r="F46" s="50">
        <v>57.881481295</v>
      </c>
      <c r="G46" s="54">
        <f t="shared" si="4"/>
        <v>365.331481295</v>
      </c>
      <c r="H46" s="59">
        <v>0.38249140599999998</v>
      </c>
    </row>
    <row r="47" spans="1:8" x14ac:dyDescent="0.25">
      <c r="A47" s="35" t="s">
        <v>325</v>
      </c>
      <c r="B47" s="41">
        <v>118.97</v>
      </c>
      <c r="C47" s="46">
        <v>973.49</v>
      </c>
      <c r="D47" s="46">
        <v>7.04</v>
      </c>
      <c r="E47" s="46">
        <f t="shared" si="3"/>
        <v>1099.5</v>
      </c>
      <c r="F47" s="50">
        <v>132.15385544700001</v>
      </c>
      <c r="G47" s="54">
        <f t="shared" si="4"/>
        <v>1231.6538554470001</v>
      </c>
      <c r="H47" s="59">
        <v>55.911031201</v>
      </c>
    </row>
    <row r="48" spans="1:8" x14ac:dyDescent="0.25">
      <c r="A48" s="35" t="s">
        <v>326</v>
      </c>
      <c r="B48" s="41"/>
      <c r="C48" s="46"/>
      <c r="D48" s="46"/>
      <c r="E48" s="46">
        <f t="shared" si="3"/>
        <v>0</v>
      </c>
      <c r="F48" s="51"/>
      <c r="G48" s="54">
        <f t="shared" si="4"/>
        <v>0</v>
      </c>
      <c r="H48" s="54"/>
    </row>
    <row r="49" spans="1:8" x14ac:dyDescent="0.25">
      <c r="A49" s="35" t="s">
        <v>327</v>
      </c>
      <c r="B49" s="41"/>
      <c r="C49" s="46"/>
      <c r="D49" s="46"/>
      <c r="E49" s="46">
        <f t="shared" si="3"/>
        <v>0</v>
      </c>
      <c r="F49" s="51"/>
      <c r="G49" s="54">
        <f t="shared" si="4"/>
        <v>0</v>
      </c>
      <c r="H49" s="54"/>
    </row>
    <row r="50" spans="1:8" x14ac:dyDescent="0.25">
      <c r="A50" s="35" t="s">
        <v>328</v>
      </c>
      <c r="B50" s="41">
        <v>9.5669201134558719</v>
      </c>
      <c r="C50" s="46">
        <v>21.31</v>
      </c>
      <c r="D50" s="46">
        <v>13.928989106755907</v>
      </c>
      <c r="E50" s="46">
        <f t="shared" si="3"/>
        <v>44.805909220211774</v>
      </c>
      <c r="F50" s="50">
        <v>4.2253179640000003</v>
      </c>
      <c r="G50" s="54">
        <f t="shared" si="4"/>
        <v>49.031227184211772</v>
      </c>
      <c r="H50" s="54"/>
    </row>
    <row r="51" spans="1:8" x14ac:dyDescent="0.25">
      <c r="A51" s="35" t="s">
        <v>329</v>
      </c>
      <c r="B51" s="41">
        <v>204.26</v>
      </c>
      <c r="C51" s="46">
        <v>193.68</v>
      </c>
      <c r="D51" s="46">
        <v>163.41999999999999</v>
      </c>
      <c r="E51" s="46">
        <f t="shared" si="3"/>
        <v>561.36</v>
      </c>
      <c r="F51" s="50">
        <v>134.043007037</v>
      </c>
      <c r="G51" s="54">
        <f t="shared" si="4"/>
        <v>695.40300703699995</v>
      </c>
      <c r="H51" s="59">
        <v>76.332038067999989</v>
      </c>
    </row>
    <row r="52" spans="1:8" x14ac:dyDescent="0.25">
      <c r="A52" s="35" t="s">
        <v>330</v>
      </c>
      <c r="B52" s="41">
        <v>56.96</v>
      </c>
      <c r="C52" s="46">
        <v>674.3</v>
      </c>
      <c r="D52" s="46">
        <v>164.2</v>
      </c>
      <c r="E52" s="46">
        <f t="shared" si="3"/>
        <v>895.46</v>
      </c>
      <c r="F52" s="50">
        <v>99.73052528800001</v>
      </c>
      <c r="G52" s="54">
        <f t="shared" si="4"/>
        <v>995.190525288</v>
      </c>
      <c r="H52" s="54"/>
    </row>
    <row r="53" spans="1:8" x14ac:dyDescent="0.25">
      <c r="A53" s="35" t="s">
        <v>331</v>
      </c>
      <c r="B53" s="42">
        <v>154.68097084299998</v>
      </c>
      <c r="C53" s="42">
        <v>315.813794696</v>
      </c>
      <c r="D53" s="42">
        <v>80.039676535000012</v>
      </c>
      <c r="E53" s="46">
        <f t="shared" si="3"/>
        <v>550.53444207400003</v>
      </c>
      <c r="F53" s="50">
        <v>10.785052248</v>
      </c>
      <c r="G53" s="54">
        <f t="shared" si="4"/>
        <v>561.31949432200008</v>
      </c>
      <c r="H53" s="59">
        <v>1.1016310840000001</v>
      </c>
    </row>
    <row r="54" spans="1:8" x14ac:dyDescent="0.25">
      <c r="A54" s="35" t="s">
        <v>332</v>
      </c>
      <c r="B54" s="41"/>
      <c r="C54" s="46"/>
      <c r="D54" s="46"/>
      <c r="E54" s="46">
        <f t="shared" si="3"/>
        <v>0</v>
      </c>
      <c r="F54" s="51"/>
      <c r="G54" s="54">
        <f t="shared" si="4"/>
        <v>0</v>
      </c>
      <c r="H54" s="54"/>
    </row>
    <row r="55" spans="1:8" x14ac:dyDescent="0.25">
      <c r="A55" s="35" t="s">
        <v>333</v>
      </c>
      <c r="B55" s="42">
        <v>448.51515573099999</v>
      </c>
      <c r="C55" s="42">
        <v>216.84299499899998</v>
      </c>
      <c r="D55" s="42">
        <v>23.046194457000002</v>
      </c>
      <c r="E55" s="46">
        <f t="shared" si="3"/>
        <v>688.40434518699999</v>
      </c>
      <c r="F55" s="50">
        <v>49.55773714</v>
      </c>
      <c r="G55" s="54">
        <f t="shared" si="4"/>
        <v>737.96208232699996</v>
      </c>
      <c r="H55" s="54"/>
    </row>
    <row r="56" spans="1:8" x14ac:dyDescent="0.25">
      <c r="A56" s="35" t="s">
        <v>334</v>
      </c>
      <c r="B56" s="42">
        <v>318.961416423</v>
      </c>
      <c r="C56" s="42">
        <v>311.35981017500001</v>
      </c>
      <c r="D56" s="42">
        <v>80.700564543999988</v>
      </c>
      <c r="E56" s="46">
        <f t="shared" si="3"/>
        <v>711.0217911420001</v>
      </c>
      <c r="F56" s="50">
        <v>389.91631027</v>
      </c>
      <c r="G56" s="54">
        <f t="shared" si="4"/>
        <v>1100.9381014120002</v>
      </c>
      <c r="H56" s="59">
        <v>79.088993156000001</v>
      </c>
    </row>
    <row r="57" spans="1:8" x14ac:dyDescent="0.25">
      <c r="A57" s="35" t="s">
        <v>335</v>
      </c>
      <c r="B57" s="42">
        <v>1075.8691796200001</v>
      </c>
      <c r="C57" s="42">
        <v>808.86552820600002</v>
      </c>
      <c r="D57" s="42">
        <v>300.89910148900003</v>
      </c>
      <c r="E57" s="46">
        <f t="shared" si="3"/>
        <v>2185.6338093149998</v>
      </c>
      <c r="F57" s="50">
        <v>319.20232744199996</v>
      </c>
      <c r="G57" s="54">
        <f t="shared" si="4"/>
        <v>2504.8361367569996</v>
      </c>
      <c r="H57" s="59">
        <v>202.793386285</v>
      </c>
    </row>
    <row r="58" spans="1:8" ht="15.75" thickBot="1" x14ac:dyDescent="0.3">
      <c r="A58" s="35" t="s">
        <v>336</v>
      </c>
      <c r="B58" s="42">
        <v>2480.0155711730004</v>
      </c>
      <c r="C58" s="42">
        <v>563.686001035</v>
      </c>
      <c r="D58" s="42">
        <v>108.06491022200001</v>
      </c>
      <c r="E58" s="46">
        <f t="shared" si="3"/>
        <v>3151.7664824300005</v>
      </c>
      <c r="F58" s="52">
        <v>1500.3760487439999</v>
      </c>
      <c r="G58" s="54">
        <f t="shared" si="4"/>
        <v>4652.1425311740004</v>
      </c>
      <c r="H58" s="60">
        <v>587.68759190399999</v>
      </c>
    </row>
    <row r="59" spans="1:8" ht="15.75" thickBot="1" x14ac:dyDescent="0.3">
      <c r="A59" s="37" t="s">
        <v>337</v>
      </c>
      <c r="B59" s="43">
        <f>SUM(B41:B58)</f>
        <v>5812.139213903456</v>
      </c>
      <c r="C59" s="43">
        <f t="shared" ref="C59:E59" si="5">SUM(C41:C58)</f>
        <v>4854.9481291110005</v>
      </c>
      <c r="D59" s="43">
        <f t="shared" si="5"/>
        <v>1254.6194363537559</v>
      </c>
      <c r="E59" s="43">
        <f t="shared" si="5"/>
        <v>11921.706779368214</v>
      </c>
      <c r="F59" s="53">
        <f>SUM(F41:F58)</f>
        <v>2777.1368425589999</v>
      </c>
      <c r="G59" s="55">
        <f>SUM(G41:G58)</f>
        <v>14698.84362192721</v>
      </c>
      <c r="H59" s="55">
        <f>SUM(H41:H58)</f>
        <v>1026.9158973639999</v>
      </c>
    </row>
    <row r="62" spans="1:8" x14ac:dyDescent="0.25">
      <c r="A62" s="32" t="s">
        <v>341</v>
      </c>
      <c r="B62" s="32"/>
      <c r="C62" s="32"/>
    </row>
    <row r="63" spans="1:8" x14ac:dyDescent="0.25">
      <c r="A63" s="32" t="s">
        <v>306</v>
      </c>
      <c r="B63" s="38"/>
      <c r="C63" s="38"/>
    </row>
    <row r="64" spans="1:8" x14ac:dyDescent="0.25">
      <c r="A64" s="32" t="s">
        <v>307</v>
      </c>
      <c r="B64" s="38"/>
      <c r="C64" s="38"/>
    </row>
    <row r="65" spans="1:3" x14ac:dyDescent="0.25">
      <c r="A65" s="32" t="s">
        <v>308</v>
      </c>
      <c r="B65" s="38"/>
      <c r="C65" s="38"/>
    </row>
    <row r="66" spans="1:3" x14ac:dyDescent="0.25">
      <c r="A66" s="32" t="s">
        <v>309</v>
      </c>
      <c r="B66" s="38"/>
      <c r="C66" s="38"/>
    </row>
    <row r="67" spans="1:3" x14ac:dyDescent="0.25">
      <c r="A67" s="32"/>
      <c r="B67" s="32"/>
      <c r="C67" s="32"/>
    </row>
    <row r="68" spans="1:3" ht="15.75" thickBot="1" x14ac:dyDescent="0.3">
      <c r="A68" s="32"/>
      <c r="B68" s="32"/>
      <c r="C68" s="32"/>
    </row>
    <row r="69" spans="1:3" ht="15.75" thickBot="1" x14ac:dyDescent="0.3">
      <c r="A69" s="61" t="s">
        <v>342</v>
      </c>
      <c r="B69" s="62" t="s">
        <v>343</v>
      </c>
      <c r="C69" s="63" t="s">
        <v>344</v>
      </c>
    </row>
    <row r="70" spans="1:3" x14ac:dyDescent="0.25">
      <c r="A70" s="61" t="s">
        <v>319</v>
      </c>
      <c r="B70" s="62" t="s">
        <v>345</v>
      </c>
      <c r="C70" s="63" t="s">
        <v>346</v>
      </c>
    </row>
    <row r="71" spans="1:3" x14ac:dyDescent="0.25">
      <c r="A71" s="64"/>
      <c r="B71" t="s">
        <v>347</v>
      </c>
      <c r="C71" s="65" t="s">
        <v>346</v>
      </c>
    </row>
    <row r="72" spans="1:3" x14ac:dyDescent="0.25">
      <c r="A72" s="64"/>
      <c r="B72" t="s">
        <v>348</v>
      </c>
      <c r="C72" s="65" t="s">
        <v>346</v>
      </c>
    </row>
    <row r="73" spans="1:3" x14ac:dyDescent="0.25">
      <c r="A73" s="64"/>
      <c r="B73" t="s">
        <v>349</v>
      </c>
      <c r="C73" s="65" t="s">
        <v>346</v>
      </c>
    </row>
    <row r="74" spans="1:3" x14ac:dyDescent="0.25">
      <c r="A74" s="64"/>
      <c r="B74" t="s">
        <v>350</v>
      </c>
      <c r="C74" s="65" t="s">
        <v>346</v>
      </c>
    </row>
    <row r="75" spans="1:3" x14ac:dyDescent="0.25">
      <c r="A75" s="64"/>
      <c r="B75" t="s">
        <v>351</v>
      </c>
      <c r="C75" s="65" t="s">
        <v>346</v>
      </c>
    </row>
    <row r="76" spans="1:3" ht="15.75" thickBot="1" x14ac:dyDescent="0.3">
      <c r="A76" s="66"/>
      <c r="B76" s="67" t="s">
        <v>352</v>
      </c>
      <c r="C76" s="68" t="s">
        <v>346</v>
      </c>
    </row>
    <row r="77" spans="1:3" x14ac:dyDescent="0.25">
      <c r="A77" s="64" t="s">
        <v>320</v>
      </c>
      <c r="B77" t="s">
        <v>353</v>
      </c>
      <c r="C77" s="65" t="s">
        <v>346</v>
      </c>
    </row>
    <row r="78" spans="1:3" x14ac:dyDescent="0.25">
      <c r="A78" s="64"/>
      <c r="B78" t="s">
        <v>354</v>
      </c>
      <c r="C78" s="65" t="s">
        <v>346</v>
      </c>
    </row>
    <row r="79" spans="1:3" x14ac:dyDescent="0.25">
      <c r="A79" s="64"/>
      <c r="B79" t="s">
        <v>355</v>
      </c>
      <c r="C79" s="65" t="s">
        <v>346</v>
      </c>
    </row>
    <row r="80" spans="1:3" x14ac:dyDescent="0.25">
      <c r="A80" s="64"/>
      <c r="B80" t="s">
        <v>356</v>
      </c>
      <c r="C80" s="65" t="s">
        <v>346</v>
      </c>
    </row>
    <row r="81" spans="1:3" ht="15.75" thickBot="1" x14ac:dyDescent="0.3">
      <c r="A81" s="64"/>
      <c r="B81" t="s">
        <v>357</v>
      </c>
      <c r="C81" s="65" t="s">
        <v>346</v>
      </c>
    </row>
    <row r="82" spans="1:3" x14ac:dyDescent="0.25">
      <c r="A82" s="61" t="s">
        <v>321</v>
      </c>
      <c r="B82" s="62" t="s">
        <v>358</v>
      </c>
      <c r="C82" s="63" t="s">
        <v>346</v>
      </c>
    </row>
    <row r="83" spans="1:3" x14ac:dyDescent="0.25">
      <c r="A83" s="64"/>
      <c r="B83" t="s">
        <v>359</v>
      </c>
      <c r="C83" s="65" t="s">
        <v>346</v>
      </c>
    </row>
    <row r="84" spans="1:3" x14ac:dyDescent="0.25">
      <c r="A84" s="64"/>
      <c r="B84" t="s">
        <v>360</v>
      </c>
      <c r="C84" s="65" t="s">
        <v>346</v>
      </c>
    </row>
    <row r="85" spans="1:3" x14ac:dyDescent="0.25">
      <c r="A85" s="64"/>
      <c r="B85" t="s">
        <v>361</v>
      </c>
      <c r="C85" s="65" t="s">
        <v>346</v>
      </c>
    </row>
    <row r="86" spans="1:3" ht="15.75" thickBot="1" x14ac:dyDescent="0.3">
      <c r="A86" s="66"/>
      <c r="B86" s="67" t="s">
        <v>362</v>
      </c>
      <c r="C86" s="68" t="s">
        <v>346</v>
      </c>
    </row>
    <row r="87" spans="1:3" x14ac:dyDescent="0.25">
      <c r="A87" s="64" t="s">
        <v>324</v>
      </c>
      <c r="B87" t="s">
        <v>363</v>
      </c>
      <c r="C87" s="65" t="s">
        <v>346</v>
      </c>
    </row>
    <row r="88" spans="1:3" x14ac:dyDescent="0.25">
      <c r="A88" s="64"/>
      <c r="B88" t="s">
        <v>364</v>
      </c>
      <c r="C88" s="65" t="s">
        <v>346</v>
      </c>
    </row>
    <row r="89" spans="1:3" x14ac:dyDescent="0.25">
      <c r="A89" s="64"/>
      <c r="B89" t="s">
        <v>365</v>
      </c>
      <c r="C89" s="65" t="s">
        <v>346</v>
      </c>
    </row>
    <row r="90" spans="1:3" x14ac:dyDescent="0.25">
      <c r="A90" s="64"/>
      <c r="B90" t="s">
        <v>366</v>
      </c>
      <c r="C90" s="65" t="s">
        <v>346</v>
      </c>
    </row>
    <row r="91" spans="1:3" x14ac:dyDescent="0.25">
      <c r="A91" s="64"/>
      <c r="B91" t="s">
        <v>367</v>
      </c>
      <c r="C91" s="65" t="s">
        <v>346</v>
      </c>
    </row>
    <row r="92" spans="1:3" x14ac:dyDescent="0.25">
      <c r="A92" s="64"/>
      <c r="B92" t="s">
        <v>368</v>
      </c>
      <c r="C92" s="65" t="s">
        <v>346</v>
      </c>
    </row>
    <row r="93" spans="1:3" x14ac:dyDescent="0.25">
      <c r="A93" s="64"/>
      <c r="B93" t="s">
        <v>369</v>
      </c>
      <c r="C93" s="65" t="s">
        <v>346</v>
      </c>
    </row>
    <row r="94" spans="1:3" x14ac:dyDescent="0.25">
      <c r="A94" s="64"/>
      <c r="B94" t="s">
        <v>370</v>
      </c>
      <c r="C94" s="65" t="s">
        <v>346</v>
      </c>
    </row>
    <row r="95" spans="1:3" x14ac:dyDescent="0.25">
      <c r="A95" s="64"/>
      <c r="B95" t="s">
        <v>371</v>
      </c>
      <c r="C95" s="65" t="s">
        <v>346</v>
      </c>
    </row>
    <row r="96" spans="1:3" x14ac:dyDescent="0.25">
      <c r="A96" s="64"/>
      <c r="B96" t="s">
        <v>372</v>
      </c>
      <c r="C96" s="65" t="s">
        <v>346</v>
      </c>
    </row>
    <row r="97" spans="1:3" x14ac:dyDescent="0.25">
      <c r="A97" s="64"/>
      <c r="B97" t="s">
        <v>373</v>
      </c>
      <c r="C97" s="65" t="s">
        <v>346</v>
      </c>
    </row>
    <row r="98" spans="1:3" x14ac:dyDescent="0.25">
      <c r="A98" s="64"/>
      <c r="B98" t="s">
        <v>374</v>
      </c>
      <c r="C98" s="65" t="s">
        <v>346</v>
      </c>
    </row>
    <row r="99" spans="1:3" x14ac:dyDescent="0.25">
      <c r="A99" s="64"/>
      <c r="B99" t="s">
        <v>375</v>
      </c>
      <c r="C99" s="65" t="s">
        <v>346</v>
      </c>
    </row>
    <row r="100" spans="1:3" x14ac:dyDescent="0.25">
      <c r="A100" s="64"/>
      <c r="B100" t="s">
        <v>376</v>
      </c>
      <c r="C100" s="65" t="s">
        <v>346</v>
      </c>
    </row>
    <row r="101" spans="1:3" x14ac:dyDescent="0.25">
      <c r="A101" s="64"/>
      <c r="B101" t="s">
        <v>377</v>
      </c>
      <c r="C101" s="65" t="s">
        <v>346</v>
      </c>
    </row>
    <row r="102" spans="1:3" x14ac:dyDescent="0.25">
      <c r="A102" s="64"/>
      <c r="B102" t="s">
        <v>378</v>
      </c>
      <c r="C102" s="65" t="s">
        <v>346</v>
      </c>
    </row>
    <row r="103" spans="1:3" ht="15.75" thickBot="1" x14ac:dyDescent="0.3">
      <c r="A103" s="64"/>
      <c r="B103" t="s">
        <v>379</v>
      </c>
      <c r="C103" s="65" t="s">
        <v>346</v>
      </c>
    </row>
    <row r="104" spans="1:3" x14ac:dyDescent="0.25">
      <c r="A104" s="61" t="s">
        <v>325</v>
      </c>
      <c r="B104" s="62" t="s">
        <v>380</v>
      </c>
      <c r="C104" s="63" t="s">
        <v>346</v>
      </c>
    </row>
    <row r="105" spans="1:3" x14ac:dyDescent="0.25">
      <c r="A105" s="64"/>
      <c r="B105" t="s">
        <v>381</v>
      </c>
      <c r="C105" s="65" t="s">
        <v>346</v>
      </c>
    </row>
    <row r="106" spans="1:3" x14ac:dyDescent="0.25">
      <c r="A106" s="64"/>
      <c r="B106" t="s">
        <v>382</v>
      </c>
      <c r="C106" s="65" t="s">
        <v>346</v>
      </c>
    </row>
    <row r="107" spans="1:3" x14ac:dyDescent="0.25">
      <c r="A107" s="64"/>
      <c r="B107" t="s">
        <v>383</v>
      </c>
      <c r="C107" s="65" t="s">
        <v>346</v>
      </c>
    </row>
    <row r="108" spans="1:3" x14ac:dyDescent="0.25">
      <c r="A108" s="64"/>
      <c r="B108" t="s">
        <v>384</v>
      </c>
      <c r="C108" s="65" t="s">
        <v>346</v>
      </c>
    </row>
    <row r="109" spans="1:3" x14ac:dyDescent="0.25">
      <c r="A109" s="64"/>
      <c r="B109" t="s">
        <v>385</v>
      </c>
      <c r="C109" s="65" t="s">
        <v>346</v>
      </c>
    </row>
    <row r="110" spans="1:3" x14ac:dyDescent="0.25">
      <c r="A110" s="64"/>
      <c r="B110" t="s">
        <v>386</v>
      </c>
      <c r="C110" s="65" t="s">
        <v>346</v>
      </c>
    </row>
    <row r="111" spans="1:3" x14ac:dyDescent="0.25">
      <c r="A111" s="64"/>
      <c r="B111" t="s">
        <v>387</v>
      </c>
      <c r="C111" s="65" t="s">
        <v>346</v>
      </c>
    </row>
    <row r="112" spans="1:3" x14ac:dyDescent="0.25">
      <c r="A112" s="64"/>
      <c r="B112" t="s">
        <v>388</v>
      </c>
      <c r="C112" s="65" t="s">
        <v>346</v>
      </c>
    </row>
    <row r="113" spans="1:3" x14ac:dyDescent="0.25">
      <c r="A113" s="64"/>
      <c r="B113" t="s">
        <v>389</v>
      </c>
      <c r="C113" s="65" t="s">
        <v>346</v>
      </c>
    </row>
    <row r="114" spans="1:3" ht="15.75" thickBot="1" x14ac:dyDescent="0.3">
      <c r="A114" s="66"/>
      <c r="B114" s="67" t="s">
        <v>390</v>
      </c>
      <c r="C114" s="68" t="s">
        <v>346</v>
      </c>
    </row>
    <row r="115" spans="1:3" ht="15.75" thickBot="1" x14ac:dyDescent="0.3">
      <c r="A115" s="64" t="s">
        <v>328</v>
      </c>
      <c r="B115" t="s">
        <v>328</v>
      </c>
      <c r="C115" s="65" t="s">
        <v>346</v>
      </c>
    </row>
    <row r="116" spans="1:3" x14ac:dyDescent="0.25">
      <c r="A116" s="61" t="s">
        <v>329</v>
      </c>
      <c r="B116" s="62" t="s">
        <v>391</v>
      </c>
      <c r="C116" s="63" t="s">
        <v>346</v>
      </c>
    </row>
    <row r="117" spans="1:3" x14ac:dyDescent="0.25">
      <c r="A117" s="64"/>
      <c r="B117" t="s">
        <v>392</v>
      </c>
      <c r="C117" s="65" t="s">
        <v>346</v>
      </c>
    </row>
    <row r="118" spans="1:3" x14ac:dyDescent="0.25">
      <c r="A118" s="64"/>
      <c r="B118" t="s">
        <v>393</v>
      </c>
      <c r="C118" s="65" t="s">
        <v>346</v>
      </c>
    </row>
    <row r="119" spans="1:3" x14ac:dyDescent="0.25">
      <c r="A119" s="64"/>
      <c r="B119" t="s">
        <v>394</v>
      </c>
      <c r="C119" s="65" t="s">
        <v>346</v>
      </c>
    </row>
    <row r="120" spans="1:3" x14ac:dyDescent="0.25">
      <c r="A120" s="64"/>
      <c r="B120" t="s">
        <v>395</v>
      </c>
      <c r="C120" s="65" t="s">
        <v>346</v>
      </c>
    </row>
    <row r="121" spans="1:3" x14ac:dyDescent="0.25">
      <c r="A121" s="64"/>
      <c r="B121" t="s">
        <v>396</v>
      </c>
      <c r="C121" s="65" t="s">
        <v>346</v>
      </c>
    </row>
    <row r="122" spans="1:3" x14ac:dyDescent="0.25">
      <c r="A122" s="64"/>
      <c r="B122" t="s">
        <v>397</v>
      </c>
      <c r="C122" s="65" t="s">
        <v>346</v>
      </c>
    </row>
    <row r="123" spans="1:3" x14ac:dyDescent="0.25">
      <c r="A123" s="64"/>
      <c r="B123" t="s">
        <v>398</v>
      </c>
      <c r="C123" s="65" t="s">
        <v>346</v>
      </c>
    </row>
    <row r="124" spans="1:3" x14ac:dyDescent="0.25">
      <c r="A124" s="64"/>
      <c r="B124" t="s">
        <v>399</v>
      </c>
      <c r="C124" s="65" t="s">
        <v>346</v>
      </c>
    </row>
    <row r="125" spans="1:3" x14ac:dyDescent="0.25">
      <c r="A125" s="64"/>
      <c r="B125" t="s">
        <v>400</v>
      </c>
      <c r="C125" s="65" t="s">
        <v>346</v>
      </c>
    </row>
    <row r="126" spans="1:3" x14ac:dyDescent="0.25">
      <c r="A126" s="64"/>
      <c r="B126" t="s">
        <v>401</v>
      </c>
      <c r="C126" s="65" t="s">
        <v>346</v>
      </c>
    </row>
    <row r="127" spans="1:3" ht="15.75" thickBot="1" x14ac:dyDescent="0.3">
      <c r="A127" s="66"/>
      <c r="B127" s="67" t="s">
        <v>402</v>
      </c>
      <c r="C127" s="68" t="s">
        <v>346</v>
      </c>
    </row>
    <row r="128" spans="1:3" x14ac:dyDescent="0.25">
      <c r="A128" s="64" t="s">
        <v>330</v>
      </c>
      <c r="B128" t="s">
        <v>403</v>
      </c>
      <c r="C128" s="65" t="s">
        <v>346</v>
      </c>
    </row>
    <row r="129" spans="1:3" x14ac:dyDescent="0.25">
      <c r="A129" s="64"/>
      <c r="B129" t="s">
        <v>404</v>
      </c>
      <c r="C129" s="65" t="s">
        <v>346</v>
      </c>
    </row>
    <row r="130" spans="1:3" x14ac:dyDescent="0.25">
      <c r="A130" s="64"/>
      <c r="B130" t="s">
        <v>405</v>
      </c>
      <c r="C130" s="65" t="s">
        <v>346</v>
      </c>
    </row>
    <row r="131" spans="1:3" x14ac:dyDescent="0.25">
      <c r="A131" s="64"/>
      <c r="B131" t="s">
        <v>406</v>
      </c>
      <c r="C131" s="65" t="s">
        <v>346</v>
      </c>
    </row>
    <row r="132" spans="1:3" x14ac:dyDescent="0.25">
      <c r="A132" s="64"/>
      <c r="B132" t="s">
        <v>407</v>
      </c>
      <c r="C132" s="65" t="s">
        <v>346</v>
      </c>
    </row>
    <row r="133" spans="1:3" x14ac:dyDescent="0.25">
      <c r="A133" s="64"/>
      <c r="B133" t="s">
        <v>408</v>
      </c>
      <c r="C133" s="65" t="s">
        <v>346</v>
      </c>
    </row>
    <row r="134" spans="1:3" x14ac:dyDescent="0.25">
      <c r="A134" s="64"/>
      <c r="B134" t="s">
        <v>409</v>
      </c>
      <c r="C134" s="65" t="s">
        <v>346</v>
      </c>
    </row>
    <row r="135" spans="1:3" x14ac:dyDescent="0.25">
      <c r="A135" s="64"/>
      <c r="B135" t="s">
        <v>410</v>
      </c>
      <c r="C135" s="65" t="s">
        <v>346</v>
      </c>
    </row>
    <row r="136" spans="1:3" x14ac:dyDescent="0.25">
      <c r="A136" s="64"/>
      <c r="B136" t="s">
        <v>411</v>
      </c>
      <c r="C136" s="65" t="s">
        <v>346</v>
      </c>
    </row>
    <row r="137" spans="1:3" ht="15.75" thickBot="1" x14ac:dyDescent="0.3">
      <c r="A137" s="64"/>
      <c r="B137" t="s">
        <v>412</v>
      </c>
      <c r="C137" s="65" t="s">
        <v>346</v>
      </c>
    </row>
    <row r="138" spans="1:3" x14ac:dyDescent="0.25">
      <c r="A138" s="61" t="s">
        <v>331</v>
      </c>
      <c r="B138" s="62" t="s">
        <v>413</v>
      </c>
      <c r="C138" s="63" t="s">
        <v>346</v>
      </c>
    </row>
    <row r="139" spans="1:3" x14ac:dyDescent="0.25">
      <c r="A139" s="64"/>
      <c r="B139" t="s">
        <v>414</v>
      </c>
      <c r="C139" s="65" t="s">
        <v>346</v>
      </c>
    </row>
    <row r="140" spans="1:3" x14ac:dyDescent="0.25">
      <c r="A140" s="64"/>
      <c r="B140" t="s">
        <v>415</v>
      </c>
      <c r="C140" s="65" t="s">
        <v>346</v>
      </c>
    </row>
    <row r="141" spans="1:3" ht="15.75" thickBot="1" x14ac:dyDescent="0.3">
      <c r="A141" s="66"/>
      <c r="B141" s="67" t="s">
        <v>416</v>
      </c>
      <c r="C141" s="68" t="s">
        <v>346</v>
      </c>
    </row>
    <row r="142" spans="1:3" x14ac:dyDescent="0.25">
      <c r="A142" s="64" t="s">
        <v>333</v>
      </c>
      <c r="B142" t="s">
        <v>417</v>
      </c>
      <c r="C142" s="65" t="s">
        <v>346</v>
      </c>
    </row>
    <row r="143" spans="1:3" x14ac:dyDescent="0.25">
      <c r="A143" s="64"/>
      <c r="B143" t="s">
        <v>418</v>
      </c>
      <c r="C143" s="65" t="s">
        <v>346</v>
      </c>
    </row>
    <row r="144" spans="1:3" x14ac:dyDescent="0.25">
      <c r="A144" s="64"/>
      <c r="B144" t="s">
        <v>419</v>
      </c>
      <c r="C144" s="65" t="s">
        <v>346</v>
      </c>
    </row>
    <row r="145" spans="1:3" x14ac:dyDescent="0.25">
      <c r="A145" s="64"/>
      <c r="B145" t="s">
        <v>420</v>
      </c>
      <c r="C145" s="65" t="s">
        <v>346</v>
      </c>
    </row>
    <row r="146" spans="1:3" ht="15.75" thickBot="1" x14ac:dyDescent="0.3">
      <c r="A146" s="64"/>
      <c r="B146" t="s">
        <v>421</v>
      </c>
      <c r="C146" s="65" t="s">
        <v>346</v>
      </c>
    </row>
    <row r="147" spans="1:3" x14ac:dyDescent="0.25">
      <c r="A147" s="61" t="s">
        <v>334</v>
      </c>
      <c r="B147" s="62" t="s">
        <v>422</v>
      </c>
      <c r="C147" s="63" t="s">
        <v>346</v>
      </c>
    </row>
    <row r="148" spans="1:3" x14ac:dyDescent="0.25">
      <c r="A148" s="64"/>
      <c r="B148" t="s">
        <v>423</v>
      </c>
      <c r="C148" s="65" t="s">
        <v>346</v>
      </c>
    </row>
    <row r="149" spans="1:3" x14ac:dyDescent="0.25">
      <c r="A149" s="64"/>
      <c r="B149" t="s">
        <v>424</v>
      </c>
      <c r="C149" s="65" t="s">
        <v>346</v>
      </c>
    </row>
    <row r="150" spans="1:3" x14ac:dyDescent="0.25">
      <c r="A150" s="64"/>
      <c r="B150" t="s">
        <v>425</v>
      </c>
      <c r="C150" s="65" t="s">
        <v>346</v>
      </c>
    </row>
    <row r="151" spans="1:3" x14ac:dyDescent="0.25">
      <c r="A151" s="64"/>
      <c r="B151" t="s">
        <v>426</v>
      </c>
      <c r="C151" s="65" t="s">
        <v>346</v>
      </c>
    </row>
    <row r="152" spans="1:3" x14ac:dyDescent="0.25">
      <c r="A152" s="64"/>
      <c r="B152" t="s">
        <v>427</v>
      </c>
      <c r="C152" s="65" t="s">
        <v>346</v>
      </c>
    </row>
    <row r="153" spans="1:3" ht="15.75" thickBot="1" x14ac:dyDescent="0.3">
      <c r="A153" s="66"/>
      <c r="B153" s="67" t="s">
        <v>428</v>
      </c>
      <c r="C153" s="68" t="s">
        <v>346</v>
      </c>
    </row>
    <row r="154" spans="1:3" x14ac:dyDescent="0.25">
      <c r="A154" s="64" t="s">
        <v>335</v>
      </c>
      <c r="B154" t="s">
        <v>429</v>
      </c>
      <c r="C154" s="65" t="s">
        <v>346</v>
      </c>
    </row>
    <row r="155" spans="1:3" x14ac:dyDescent="0.25">
      <c r="A155" s="64"/>
      <c r="B155" t="s">
        <v>430</v>
      </c>
      <c r="C155" s="65" t="s">
        <v>346</v>
      </c>
    </row>
    <row r="156" spans="1:3" x14ac:dyDescent="0.25">
      <c r="A156" s="64"/>
      <c r="B156" t="s">
        <v>431</v>
      </c>
      <c r="C156" s="65" t="s">
        <v>346</v>
      </c>
    </row>
    <row r="157" spans="1:3" x14ac:dyDescent="0.25">
      <c r="A157" s="64"/>
      <c r="B157" t="s">
        <v>385</v>
      </c>
      <c r="C157" s="65" t="s">
        <v>346</v>
      </c>
    </row>
    <row r="158" spans="1:3" x14ac:dyDescent="0.25">
      <c r="A158" s="64"/>
      <c r="B158" t="s">
        <v>432</v>
      </c>
      <c r="C158" s="65" t="s">
        <v>346</v>
      </c>
    </row>
    <row r="159" spans="1:3" x14ac:dyDescent="0.25">
      <c r="A159" s="64"/>
      <c r="B159" t="s">
        <v>433</v>
      </c>
      <c r="C159" s="65" t="s">
        <v>346</v>
      </c>
    </row>
    <row r="160" spans="1:3" ht="15.75" thickBot="1" x14ac:dyDescent="0.3">
      <c r="A160" s="64"/>
      <c r="B160" t="s">
        <v>434</v>
      </c>
      <c r="C160" s="65" t="s">
        <v>346</v>
      </c>
    </row>
    <row r="161" spans="1:3" x14ac:dyDescent="0.25">
      <c r="A161" s="61" t="s">
        <v>336</v>
      </c>
      <c r="B161" s="62" t="s">
        <v>435</v>
      </c>
      <c r="C161" s="63" t="s">
        <v>346</v>
      </c>
    </row>
    <row r="162" spans="1:3" x14ac:dyDescent="0.25">
      <c r="A162" s="64"/>
      <c r="B162" t="s">
        <v>436</v>
      </c>
      <c r="C162" s="65" t="s">
        <v>346</v>
      </c>
    </row>
    <row r="163" spans="1:3" x14ac:dyDescent="0.25">
      <c r="A163" s="64"/>
      <c r="B163" t="s">
        <v>437</v>
      </c>
      <c r="C163" s="65" t="s">
        <v>346</v>
      </c>
    </row>
    <row r="164" spans="1:3" x14ac:dyDescent="0.25">
      <c r="A164" s="64"/>
      <c r="B164" t="s">
        <v>438</v>
      </c>
      <c r="C164" s="65" t="s">
        <v>346</v>
      </c>
    </row>
    <row r="165" spans="1:3" x14ac:dyDescent="0.25">
      <c r="A165" s="64"/>
      <c r="B165" t="s">
        <v>439</v>
      </c>
      <c r="C165" s="65" t="s">
        <v>346</v>
      </c>
    </row>
    <row r="166" spans="1:3" x14ac:dyDescent="0.25">
      <c r="A166" s="64"/>
      <c r="B166" t="s">
        <v>440</v>
      </c>
      <c r="C166" s="65" t="s">
        <v>346</v>
      </c>
    </row>
    <row r="167" spans="1:3" ht="15.75" thickBot="1" x14ac:dyDescent="0.3">
      <c r="A167" s="66"/>
      <c r="B167" s="67" t="s">
        <v>441</v>
      </c>
      <c r="C167" s="68" t="s">
        <v>346</v>
      </c>
    </row>
  </sheetData>
  <mergeCells count="8">
    <mergeCell ref="B39:E39"/>
    <mergeCell ref="F39:F40"/>
    <mergeCell ref="G39:G40"/>
    <mergeCell ref="H39:H40"/>
    <mergeCell ref="B8:E8"/>
    <mergeCell ref="F8:F9"/>
    <mergeCell ref="G8:G9"/>
    <mergeCell ref="H8:H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8"/>
  <sheetViews>
    <sheetView workbookViewId="0">
      <selection activeCell="A8" sqref="A8"/>
    </sheetView>
  </sheetViews>
  <sheetFormatPr defaultRowHeight="15" x14ac:dyDescent="0.25"/>
  <sheetData>
    <row r="1" spans="1:1" x14ac:dyDescent="0.25">
      <c r="A1" s="69" t="s">
        <v>490</v>
      </c>
    </row>
    <row r="2" spans="1:1" x14ac:dyDescent="0.25">
      <c r="A2" t="s">
        <v>215</v>
      </c>
    </row>
    <row r="3" spans="1:1" x14ac:dyDescent="0.25">
      <c r="A3" t="s">
        <v>198</v>
      </c>
    </row>
    <row r="4" spans="1:1" x14ac:dyDescent="0.25">
      <c r="A4" t="s">
        <v>200</v>
      </c>
    </row>
    <row r="5" spans="1:1" x14ac:dyDescent="0.25">
      <c r="A5" t="s">
        <v>199</v>
      </c>
    </row>
    <row r="6" spans="1:1" x14ac:dyDescent="0.25">
      <c r="A6" s="70" t="s">
        <v>491</v>
      </c>
    </row>
    <row r="7" spans="1:1" x14ac:dyDescent="0.25">
      <c r="A7" s="70" t="s">
        <v>501</v>
      </c>
    </row>
    <row r="8" spans="1:1" x14ac:dyDescent="0.25">
      <c r="A8" t="s">
        <v>492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Generell input</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2019-02-21T12:12:23Z</dcterms:modified>
</cp:coreProperties>
</file>