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1E1361F2-4DB0-44D8-A606-81CA39C138BA}" xr6:coauthVersionLast="40" xr6:coauthVersionMax="40" xr10:uidLastSave="{00000000-0000-0000-0000-000000000000}"/>
  <bookViews>
    <workbookView xWindow="1230" yWindow="1335" windowWidth="27510" windowHeight="15540" xr2:uid="{00000000-000D-0000-FFFF-FFFF00000000}"/>
  </bookViews>
  <sheets>
    <sheet name="Generell input" sheetId="1" r:id="rId1"/>
    <sheet name="Tiltaksanalyse" sheetId="6" r:id="rId2"/>
    <sheet name="GIS-tabeller" sheetId="3" r:id="rId3"/>
    <sheet name="Referanser"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1" i="6" l="1"/>
  <c r="I11" i="6"/>
  <c r="H11" i="6"/>
  <c r="D5" i="6"/>
  <c r="H59" i="3" l="1"/>
  <c r="F59" i="3"/>
  <c r="D59" i="3"/>
  <c r="C59" i="3"/>
  <c r="B59" i="3"/>
  <c r="E58" i="3"/>
  <c r="G58" i="3" s="1"/>
  <c r="E57" i="3"/>
  <c r="G57" i="3" s="1"/>
  <c r="E56" i="3"/>
  <c r="G56" i="3" s="1"/>
  <c r="E55" i="3"/>
  <c r="G55" i="3" s="1"/>
  <c r="E54" i="3"/>
  <c r="G54" i="3" s="1"/>
  <c r="E53" i="3"/>
  <c r="G53" i="3" s="1"/>
  <c r="E52" i="3"/>
  <c r="G52" i="3" s="1"/>
  <c r="E51" i="3"/>
  <c r="G51" i="3" s="1"/>
  <c r="E50" i="3"/>
  <c r="G50" i="3" s="1"/>
  <c r="E49" i="3"/>
  <c r="G49" i="3" s="1"/>
  <c r="E48" i="3"/>
  <c r="G48" i="3" s="1"/>
  <c r="E47" i="3"/>
  <c r="G47" i="3" s="1"/>
  <c r="E46" i="3"/>
  <c r="G46" i="3" s="1"/>
  <c r="E45" i="3"/>
  <c r="G45" i="3" s="1"/>
  <c r="E44" i="3"/>
  <c r="G44" i="3" s="1"/>
  <c r="E43" i="3"/>
  <c r="G43" i="3" s="1"/>
  <c r="E42" i="3"/>
  <c r="G42" i="3" s="1"/>
  <c r="E41" i="3"/>
  <c r="G41" i="3" s="1"/>
  <c r="H28" i="3"/>
  <c r="F28" i="3"/>
  <c r="D28" i="3"/>
  <c r="C28" i="3"/>
  <c r="B28" i="3"/>
  <c r="E27" i="3"/>
  <c r="G27" i="3" s="1"/>
  <c r="E26" i="3"/>
  <c r="G26" i="3" s="1"/>
  <c r="E25" i="3"/>
  <c r="G25" i="3" s="1"/>
  <c r="E24" i="3"/>
  <c r="G24" i="3" s="1"/>
  <c r="E23" i="3"/>
  <c r="G23" i="3" s="1"/>
  <c r="E22" i="3"/>
  <c r="G22" i="3" s="1"/>
  <c r="E21" i="3"/>
  <c r="G21" i="3" s="1"/>
  <c r="E20" i="3"/>
  <c r="G20" i="3" s="1"/>
  <c r="E19" i="3"/>
  <c r="G19" i="3" s="1"/>
  <c r="E18" i="3"/>
  <c r="G18" i="3" s="1"/>
  <c r="E17" i="3"/>
  <c r="G17" i="3" s="1"/>
  <c r="E16" i="3"/>
  <c r="G16" i="3" s="1"/>
  <c r="E15" i="3"/>
  <c r="G15" i="3" s="1"/>
  <c r="E14" i="3"/>
  <c r="G14" i="3" s="1"/>
  <c r="E13" i="3"/>
  <c r="G13" i="3" s="1"/>
  <c r="E12" i="3"/>
  <c r="G12" i="3" s="1"/>
  <c r="E11" i="3"/>
  <c r="G11" i="3" s="1"/>
  <c r="E10" i="3"/>
  <c r="G10" i="3" s="1"/>
  <c r="E59" i="3" l="1"/>
  <c r="G28" i="3"/>
  <c r="G29" i="3" s="1"/>
  <c r="G59" i="3"/>
  <c r="F61" i="3" s="1"/>
  <c r="G61" i="3" s="1"/>
  <c r="E2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9C9A2EB4-D40B-4C54-9179-47FEE3653E36}">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3B30B037-44A4-44DD-BF02-B144D111AA49}">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DE90A1BA-635E-4125-9688-3FE5DA668EFE}">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6FC9EB0D-AA5A-4A00-9F0C-6D72A9F301D2}">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4990AAE4-F29B-40B8-A545-9372D1186D33}">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D8FCE94-3B4A-4DFE-82FF-6BA996F4B9AC}">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<sst xmlns="http://schemas.openxmlformats.org/spreadsheetml/2006/main" count="866" uniqueCount="518">
  <si>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</si>
  <si>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</si>
  <si>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</si>
  <si>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</si>
  <si>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</si>
  <si>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</si>
  <si>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</si>
  <si>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</si>
  <si>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</si>
  <si>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</si>
  <si>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</si>
  <si>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</si>
  <si>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</si>
  <si>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</si>
  <si>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</si>
  <si>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</si>
  <si>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Tiltakspakke 3</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</si>
  <si>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</si>
  <si>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</si>
  <si>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</si>
  <si>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</si>
  <si>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</si>
  <si>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</si>
  <si>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</si>
  <si>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</si>
  <si>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</si>
  <si>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</si>
  <si>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</si>
  <si>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</si>
  <si>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</si>
  <si>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</si>
  <si>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</si>
  <si>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</si>
  <si>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</si>
  <si>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</si>
  <si>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</si>
  <si>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</si>
  <si>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</si>
  <si>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</si>
  <si>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</si>
  <si>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</si>
  <si>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</si>
  <si>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</si>
  <si>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</si>
  <si>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</si>
  <si>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</si>
  <si>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</si>
  <si>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</si>
  <si>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</si>
  <si>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</si>
  <si>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</si>
  <si>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</si>
  <si>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</si>
  <si>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</si>
  <si>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</si>
  <si>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</si>
  <si>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</si>
  <si>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</si>
  <si>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</si>
  <si>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</si>
  <si>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</si>
  <si>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</si>
  <si>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</si>
  <si>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</si>
  <si>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</si>
  <si>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</si>
  <si>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</si>
  <si>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</si>
  <si>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</si>
  <si>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</si>
  <si>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</si>
  <si>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</si>
  <si>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</si>
  <si>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</si>
  <si>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</si>
  <si>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</si>
  <si>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</si>
  <si>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</si>
  <si>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</si>
  <si>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</si>
  <si>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</si>
  <si>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</si>
  <si>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</si>
  <si>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</si>
  <si>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</si>
  <si>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</si>
  <si>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</si>
  <si>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</si>
  <si>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</si>
  <si>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</si>
  <si>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</si>
  <si>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</si>
  <si>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</si>
  <si>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</si>
  <si>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</si>
  <si>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</si>
  <si>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</si>
  <si>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</si>
  <si>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</si>
  <si>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</si>
  <si>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</si>
  <si>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</si>
  <si>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</si>
  <si>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</si>
  <si>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</si>
  <si>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</si>
  <si>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</si>
  <si>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</si>
  <si>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</si>
  <si>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</si>
  <si>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</si>
  <si>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</si>
  <si>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</si>
  <si>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</si>
  <si>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</si>
  <si>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</si>
  <si>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</si>
  <si>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</si>
  <si>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</si>
  <si>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</si>
  <si>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</si>
  <si>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Tiltak 6</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</si>
  <si>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</si>
  <si>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</si>
  <si>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</si>
  <si>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</si>
  <si>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</si>
  <si>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</si>
  <si>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</si>
  <si>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</si>
  <si>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</si>
  <si>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</si>
  <si>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</si>
  <si>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</si>
  <si>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</si>
  <si>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</si>
  <si>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</si>
  <si>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</si>
  <si>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</si>
  <si>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</si>
  <si>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</si>
  <si>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</si>
  <si>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</si>
  <si>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</si>
  <si>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</si>
  <si>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</si>
  <si>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</si>
  <si>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</si>
  <si>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</si>
  <si>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</si>
  <si>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</si>
  <si>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</si>
  <si>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</si>
  <si>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</si>
  <si>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</si>
  <si>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</si>
  <si>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</si>
  <si>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</si>
  <si>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</si>
  <si>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</si>
  <si>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</si>
  <si>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</si>
  <si>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</si>
  <si>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</si>
  <si>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</si>
  <si>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</si>
  <si>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</si>
  <si>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</si>
  <si>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</si>
  <si>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</si>
  <si>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</si>
  <si>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</si>
  <si>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</si>
  <si>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</si>
  <si>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</si>
  <si>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</si>
  <si>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</si>
  <si>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</si>
  <si>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</si>
  <si>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</si>
  <si>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</si>
  <si>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</si>
  <si>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</si>
  <si>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</si>
  <si>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</si>
  <si>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</si>
  <si>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</si>
  <si>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</si>
  <si>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</si>
  <si>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</si>
  <si>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</si>
  <si>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</si>
  <si>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</si>
  <si>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</si>
  <si>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</si>
  <si>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</si>
  <si>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</si>
  <si>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Heidi Myklebost, NINA</t>
  </si>
  <si>
    <t>Åpen flomfastmark</t>
  </si>
  <si>
    <t>August 2018</t>
  </si>
  <si>
    <t>Lindgaard, A. og Henriksen, S. (red.) 2011. Norsk rødliste for naturtyper 2011. Artsdatabanken, Trondheim.</t>
  </si>
  <si>
    <t>Natur i Norge 2.0 Artsdatabanken, https://www.artsdatabanken.no/NiN</t>
  </si>
  <si>
    <t>Bratli, H., Halvorsen, R., Bryn, A., Arnesen, G., Bendiksen, E., Jordal, J.B., Svalheim, E.J., Vandvik, V., Velle, L.G., Øien, D.-I &amp; Aarrestad, P.A. 2017. Dokumentasjon av NiN versjon 2.1 tilrettelagt for praktisk naturkartlegging i målestokk 1:5000. – Natur i Norge, Artikkel 8 (versjon 2.1.2). (Artsdatabanken, Trondheim; http://www.artsdatabanken.no.)</t>
  </si>
  <si>
    <t xml:space="preserve">Aarrestad, P.A., Bjerke, J.W., Follestad, A., Jepsen, J.U., Nybø, S., Rusch, G.M., &amp; Schartau, A.K. 2015. Naturtyper i klimatilpasningsarbeid. Effekter av klimaendringer og klimatilpasningsarbeid på naturmangfold og økosystemtjenester. - NINA Rapport 1157. 98 s. </t>
  </si>
  <si>
    <t>Thylén, A. 2014. Åpen flomfastmark. S. 54 – 59 I: Veileder for kartlegging, verdisetting og forvaltning av naturtyper på land og i ferskvann. Utkast til faktaark 2015 – Åpen naturlig fastmark. Versjon 7. august 2015. 79 s.</t>
  </si>
  <si>
    <t>Korbøl, A., D. Kjellevold og O.-K. Selboe 2009 Kartlegging og dokumentasjon av biologisk mangfold ved bygging av småkraftverk (1-10 MW) – revidert utgave. Veileder 3/2009. Norges Vassdragsog Energidirektorat, Oslo &amp; Direktoratet for naturforvaltning, Trondheim.</t>
  </si>
  <si>
    <r>
      <t xml:space="preserve">Naturtypens avgrensning ved hjelp av NiN 2.0 virker hensiktsmessig som forvaltningsenhet. Naturtypen kan kartlegges som T18-C-1 åpne flomfastmarker på sand, grus og stein, T18-C-2 åpen flomfastmark på silt og leire, T18-C-3 åpen flomfastmark på kalkrik grus og stein eller T18-C-4 åpen flomfastmark på sand med klart erosjonspreg (1:5000). </t>
    </r>
    <r>
      <rPr>
        <sz val="11"/>
        <color theme="1"/>
        <rFont val="Calibri"/>
        <family val="2"/>
        <scheme val="minor"/>
      </rPr>
      <t>Noen av grunntypene forekommer ofte sammen, slik at en sammenslåing av grunntypene til færre enheter kan være forvaltningsmessig fornuftig.</t>
    </r>
  </si>
  <si>
    <t>2011</t>
  </si>
  <si>
    <t>NT</t>
  </si>
  <si>
    <t>4.1</t>
  </si>
  <si>
    <t>Det er ikke gjort forsøk på å beregne dette, bl.a. fordi det krever et "oversettelsesarbeid" mellom EUNIS og NiN</t>
  </si>
  <si>
    <t>Kunnskapshull</t>
  </si>
  <si>
    <t>Påvirkning på habitat&gt; Habitatpåvirkning på ikke landbruksarealer (terrestrisk)</t>
  </si>
  <si>
    <t>Pågående</t>
  </si>
  <si>
    <t>Langsom, men signifikant, reduksjon (&lt; 20% over 10 år)</t>
  </si>
  <si>
    <t>Minoriteten av forekomstarealet påvirkes (&lt;50%)</t>
  </si>
  <si>
    <t>Naturtypen er utsatt for negative påvirkninger av bl.a. forbygninger og vassdragsregulering. Forbygninger er trolig en like viktig faktor som regulering for tap av flommark langs store elver i innlandet. Det har blitt foretatt forbygninger og utrettinger langs mange elver i forbindelse med flomsikring og for å vinne jordbruksland. I dag er det spesielt i tilknytning til veibygging og flomsikring at det lages nye forbygninger.</t>
  </si>
  <si>
    <t>Påvirkning på habitat &gt; Habitatpåvirkning i limnisk miljø &gt; Oppdemming/vannstandsregulering/overføring av vassdrag</t>
  </si>
  <si>
    <t>Vassdragsreguleringer der flomtoppene dempes.</t>
  </si>
  <si>
    <t>Påvirkning på habitat &gt; Habitatpåvirkning - ikke jord- eller skogbruksaktivitet (terrestrisk) &gt; Utbygging/utvinning &gt; Masseuttak (leire, sand og grustak)</t>
  </si>
  <si>
    <t>Ubetydelig/ingen nedgang</t>
  </si>
  <si>
    <r>
      <t xml:space="preserve">Nedbygging av elveører i forbindelse med veg- og industriutbygginger og omfattende elvegrusuttak. Masseuttak er en trussel flere steder, og </t>
    </r>
    <r>
      <rPr>
        <sz val="11"/>
        <color theme="1"/>
        <rFont val="Calibri"/>
        <family val="2"/>
        <scheme val="minor"/>
      </rPr>
      <t xml:space="preserve">vil kunne være negativt både grunnet direkte fjerning av substrat, men også ved at elveleiet senkes og
at vannflødet derved endres. </t>
    </r>
  </si>
  <si>
    <t>Påvirkning på habitat &gt; Landbruk &gt; Jordbruk &gt; Oppdyrking</t>
  </si>
  <si>
    <t>Opphørt (kan inntreffe igjen)</t>
  </si>
  <si>
    <t>NY</t>
  </si>
  <si>
    <t>Fremmede arter &gt; Konkurrenter</t>
  </si>
  <si>
    <t>Fremmede arter kan stedvis forekomme i åpne flommarker og utkonkurrere hjemlige arter</t>
  </si>
  <si>
    <t>Fremmede arter kan stedvis forekomme i åpne flommarker og være et problem der. På en del elveører, spesielt i Midt-Norge, er det sterk spredning av hagelupin som kan danne tette bestander og utkonkurrere hjemlige arter.</t>
  </si>
  <si>
    <t>Som rødlsite 2011</t>
  </si>
  <si>
    <t>Påvirkningsfaktor 3</t>
  </si>
  <si>
    <t>Påvirkningsfaktor 4</t>
  </si>
  <si>
    <t>Skjøtsel og vedlikehold. Fjerning av  svartelista arter i  Orkla - Kroksjøer og flomløp</t>
  </si>
  <si>
    <t>Avdempende</t>
  </si>
  <si>
    <t>I elva Orkla har vi store problemer med at svartelista lupin tar over sandbankene, kroksjøene og flomområdene, fikserer nitrogen og gjør at disse gror igjen. Rips, rødhyll og andre planter etablerer seg også raskt langs elva. Vi ønsker å rydde så mye som mulig av elvestrengen, frigjøre flomområdene og bevare leveområdene for rødlisteartene som elvebreddeedderkopp og kloved. Vi har i2016 og  2015 og også tidligere år luka og slått enkelte lokaliteter langs/i elva Orkla for lupin. Dette er tidkrevende arbeid og vi prøver å finne andremåter å bekjempe lupin på langs elva der det ikke kan sprøytes. Vi ønsker dermed å prøve på  å svi av plantene før de kommer til frøsetting - i håp om at det er en mer effektiv metode. Dette gjelder flere gårds- og bruksnummer i de to kommunene Orkdal og Meldal</t>
  </si>
  <si>
    <t>Konsesjonspliktvurdering på alle kraftverk</t>
  </si>
  <si>
    <t>Innføring av tilsigsstyrt vannføring</t>
  </si>
  <si>
    <t>Krav om minstevannføring</t>
  </si>
  <si>
    <t>Rydding av fremmede arter</t>
  </si>
  <si>
    <t>Utbetalt kr. 173000</t>
  </si>
  <si>
    <t>I følge rødlisten 2011 er kriterium 2 og 3 ikke aktuelt. Naturtypen er først og fremst påvirket ved elveforbygning, bekkelukking og vassdragsutbygging. Presset mot naturtypen oppfattes først og fremst å være knyttet til tilstandsendring, endret flomsyklus og vannmengde (kriterium 4) fremfor reduksjon i areal.</t>
  </si>
  <si>
    <t>Ikke aktuelt</t>
  </si>
  <si>
    <t>Elvegrusuttak/masseuttak med fjerning av substrat og senking av elveleie. Nedbygging av areal.</t>
  </si>
  <si>
    <t>En ubetydelig del av forekomstarealet påvirkes</t>
  </si>
  <si>
    <t>Oppdyrking av elveører til jordbruksformål</t>
  </si>
  <si>
    <t>Ukjent</t>
  </si>
  <si>
    <t>Påvirkningsfaktor 5</t>
  </si>
  <si>
    <r>
      <t xml:space="preserve">Endringer i forhold til </t>
    </r>
    <r>
      <rPr>
        <sz val="11"/>
        <color theme="1"/>
        <rFont val="Calibri"/>
        <family val="2"/>
        <scheme val="minor"/>
      </rPr>
      <t>rødliste 2011. Tidsrom: endret fra "opphørt (kan inntreffe igjen)" til "pågående".  Omfang endret fra "ukjent"  til "langsom, men signifikant, reduksjon (&lt; 20% over 10 år)". Styrke endret fra "ukjent" til "minoriteten av forekomstarealet påvirkes (&lt;50%)".</t>
    </r>
  </si>
  <si>
    <t>Elveforbygninger i forbindelse med flomsikring (forbygninger og utrettinger av elveleier) og veibygging, bekkelukking og vassdragsregulering.</t>
  </si>
  <si>
    <t>Tilstandsreduksjon de siste 50 år</t>
  </si>
  <si>
    <t>Tilstandsreduksjon på 15-30 % (nokså sterk reduksjon i tilstand)</t>
  </si>
  <si>
    <t>Tilstandsreduksjon på 30-50 % (sterk reduksjon i tilstand)</t>
  </si>
  <si>
    <t>I følge rødlisten 2011 er kriterium 2 og 3 ikke aktuelt. Naturtypen er først og fremst påvirket ved elveforbygning, bekkelukking og vassdragsutbygging. Presset mot naturtypen oppfattes først og fremst å være knyttet til tilstandsendring, endret flomsyklus og vannmengde (kriterium 4) fremfor reduksjon i areal. Det er derfor liten sannsynlighet for at naturtypen er forsvunnet innen 50 år, men på grunn av redusert vannføring, vil tilstanden til naturtypen endres.</t>
  </si>
  <si>
    <t>Ingen</t>
  </si>
  <si>
    <t>Sikre mot vassdragsregulering og andre inngrep</t>
  </si>
  <si>
    <t>1, 2, 3, 4</t>
  </si>
  <si>
    <t>Unngå vassdragsreguleringer, veibygging, uttakk av elvegrus/masseuttak med fjerning av substrat og senking av elveleie, eller andre inngrep som påvirker naturtypen åpen flommarkseng. Elveforbygninger i forbindelse med flomsikring (forbygninger og utrettinger av elveleier) bør utføres så skånsomt som mulig.</t>
  </si>
  <si>
    <t>Andel  av totalt areal som bevares er usikkert</t>
  </si>
  <si>
    <t>Ganske usikker (25-50%)</t>
  </si>
  <si>
    <t>Ingen samvirkning med andre tiltak</t>
  </si>
  <si>
    <t>+</t>
  </si>
  <si>
    <t>Liten invirkning på fremmede arter</t>
  </si>
  <si>
    <t xml:space="preserve">Bekjempelsen må overvåkes og eventuelt gjentas over flere år. </t>
  </si>
  <si>
    <t xml:space="preserve">Fremmede arter påvirker andre arter og biologisk mangfold. Bekjempelse av fremmede arter som hagelupin, sandlupin, kjempespringfrø, mongolspringfrø, parkslirekne og rødhyll. Hagelupin, sandlupin, kjempespringfrø, mongolspringfrø, parkslirekne klippes ned eller graves opp med rot og jordstengler. Alt plantematerialet fjernes og leveres til godkjent mottak. I områder hvor lupinpopulasjonene er svært store vil bruk av glyfosat være et effektivt tiltak. Regelmessig slått/luking, to ganger per sesong, over en periode på 3-5 år vil gradvis redusere lupinbestanden. Rødhyll: En kombinasjon av nedkapping av busk/trær og bruk av plantevernmidler er trolig det beste tiltaket da det både bekjemper og fungerer som et spredningshindrende tiltak. Alt plantematerialet fjernes og leveres til godkjent mottak. </t>
  </si>
  <si>
    <t>Grunnleggende/støttende tjenester: Næringskretsløp</t>
  </si>
  <si>
    <t>Grunnleggende/støttende tjenester: Primærproduksjon</t>
  </si>
  <si>
    <t>Grunnleggende/støttende tjenester: Fotosyntse</t>
  </si>
  <si>
    <t>Dårlig kjent</t>
  </si>
  <si>
    <t>Middels kjent</t>
  </si>
  <si>
    <t>Regulerende tjenester: Pollinering</t>
  </si>
  <si>
    <t>Regulerende tjenester:  Erosjonsbeskyttelse</t>
  </si>
  <si>
    <t>Kulturelle tjenester: opplevelses- og kunnskapstjenester</t>
  </si>
  <si>
    <t>Regulerende tjenester: Elvesletter gir betydelige tjenester knyttet til reduksjon av flomtopper (vannstrømsregulering) og dermed et viktig element for å hindre erosjon langs vassdrag</t>
  </si>
  <si>
    <t>Forekomstareal usikkert: 1647 kraftverk registrert i vannkraftbasen pr 8.6.2017</t>
  </si>
  <si>
    <t>Vernes mot nedbygging</t>
  </si>
  <si>
    <t>x</t>
  </si>
  <si>
    <t>75-85%</t>
  </si>
  <si>
    <t>85-95%</t>
  </si>
  <si>
    <t xml:space="preserve">Naturtypen finnes først og fremst som elveører langs større elver, særlig i nedre deler av vassdragene, samt sandurer i brelandskap. Mest utbredt langs de store elvene på Østlandet, i Trøndelag og Nordland til Finnmark, samt indre fjordstøk på Vestlandet. </t>
  </si>
  <si>
    <t>Naturtypen finnes først og fremst som elveører langs større elver, særlig i nedre deler av vassdragene, samt sandurer i brelandskap. Mest utbredt langs de store elvene på Østlandet, i Trøndelag og Nordland til Finnmark, samt indre fjordstøk på Vestlandet. Høyst sannsynlig over 40 km2.</t>
  </si>
  <si>
    <t>Kartlegging</t>
  </si>
  <si>
    <t>Tiltakspakke 4</t>
  </si>
  <si>
    <t>NVE sin vannkraftdatabase: https://www.nve.no/energiforsyning-og-konsesjon/vannkraft/vannkraftdatabase/#</t>
  </si>
  <si>
    <t>Bekjempelse av fremmede arter som hagelupin, sandlupin, kjempespringfrø, mongolspringfrø, parkslirekne og rødhyll er aktuelt på åpen flomfastmark.</t>
  </si>
  <si>
    <t>Åpen flomfastmark dannes ved vekslende sedimentasjon og erosjon av flomvann. Eksponeringsgrad øker fra innerkant og utover mot selve elveløpet, der vegetasjon som oftest mangler.  Flommarka er åpen fordi vannets forstyrrelseseffekt (vannføring, erosjon og sedimentasjon) er så sterk at trær ikke klarer å etablere seg.</t>
  </si>
  <si>
    <t>Åpen flomfastmark bidrar til reduksjon av flomtopper (vannstrømsregulering) og hindrer erosjon langs vassdrag. Bidrar til å redusere skade på infrastruktur.</t>
  </si>
  <si>
    <t xml:space="preserve"> Flere rødlistede planter er sterkt knyttet til åpen flommark. Klåved (NT);  hvitstarr (EN); elvebunke (VU);  bleikfiol (VU);  aursundløvetann (EN);  russekveke (EN);  kveinhavre (EN); finnmarksjonsokblom (VU);  myrstjerneblom (VU); mandelpil (NT); tussemose (NT); kildesvanemose (VU);  elvesandjeger (EN). </t>
  </si>
  <si>
    <t>Naturtypen inneholder mange spesialiserte arter som karakteriserer åpen flomfastmark: Eksempler på slike er: Moser og lav: Grussaltlav, sandgråmose og svartknoppnikke.
Urter og gras: Bekkekarse, bueminneblom, dikeminneblom, elvebunke, grassyre, kveinhavre, russekveke, og tanatimian.
Krattvegetasjon: Doggpil, klåved, mandelpil og tindved. Generelt vil mange vierarter også vokse her. Sand- og grusører er også viktige habitater for sandtilknytta insekter, spesielt biller og veps. Arealer med fine sedimenter som sand, silt og leire er ofte viktige rasteplasser for trekkfugl, særlig vadefugl.</t>
  </si>
  <si>
    <t>Usikkert</t>
  </si>
  <si>
    <t>God tilstand krever en vassdragsreguleringsintensitet (7VR-RI) på trinn 1 (intakt) eller trinn 2 (ubetydelig regulering, ogfFremmedartsinnslag (7FA) innenfor trinn 0-2 (ingen til svak effekt)</t>
  </si>
  <si>
    <t>Åpen flomfastmark har identisk avgrensning til NiN 2.0 med hovedtype T18 Åpen flomfastmark.</t>
  </si>
  <si>
    <t xml:space="preserve">Åpen flomfastmark har identisk avgrensning til NiN 2.0 med hovedtype T18 Åpen flomfastmark. </t>
  </si>
  <si>
    <t xml:space="preserve">Åpen flomfastmark inngår ikke i noen av naturtypene som behandles i NINA rapport 72. </t>
  </si>
  <si>
    <t xml:space="preserve">Datagrunnlag for "Åpen flomfastmark" </t>
  </si>
  <si>
    <t>Naturbase: E04-Stor elvør  med utformingene:    Artsrike mose- og lavsamfunn,  Elveør ; Elveørkratt , Stor sandur-utforming,  Urte- og grasrik ør, Rik grasflommark, og Mudderbank</t>
  </si>
  <si>
    <t>Naturbase</t>
  </si>
  <si>
    <t>NiN-data</t>
  </si>
  <si>
    <t>Totalt polygoner</t>
  </si>
  <si>
    <t xml:space="preserve">Overlappende polygon mellom NiN-data og Naturbasedata </t>
  </si>
  <si>
    <t>Fylker</t>
  </si>
  <si>
    <t xml:space="preserve">A-verdi </t>
  </si>
  <si>
    <t>B-verdi</t>
  </si>
  <si>
    <t>C-verdi</t>
  </si>
  <si>
    <t>Totalt 
(A-, B-, C-verdi)</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</si>
  <si>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</si>
  <si>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</si>
  <si>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</si>
  <si>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</si>
  <si>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</si>
  <si>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</si>
  <si>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</si>
  <si>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</si>
  <si>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</si>
  <si>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</si>
  <si>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</si>
  <si>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</si>
  <si>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</si>
  <si>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</si>
  <si>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</si>
  <si>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</si>
  <si>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</si>
  <si>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</si>
  <si>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Totalt</t>
  </si>
  <si>
    <t>Totalt areal</t>
  </si>
  <si>
    <t xml:space="preserve">Overlappende areal mellom NiN-data og Naturbasedata </t>
  </si>
  <si>
    <t>NiN-data: T18-C-1, C-2, C-3, C-4 (NiN kartleggingsenhet)</t>
  </si>
  <si>
    <t>Fylke</t>
  </si>
  <si>
    <t>Kommune</t>
  </si>
  <si>
    <t>Aurskog-Høland</t>
  </si>
  <si>
    <t>X</t>
  </si>
  <si>
    <t>Fet</t>
  </si>
  <si>
    <t>Nes</t>
  </si>
  <si>
    <t>Skedsmo</t>
  </si>
  <si>
    <t>Sørum</t>
  </si>
  <si>
    <t>Flå</t>
  </si>
  <si>
    <t>Gol</t>
  </si>
  <si>
    <t>Hemsedal</t>
  </si>
  <si>
    <t>Hole</t>
  </si>
  <si>
    <t>Modum</t>
  </si>
  <si>
    <t>Ringerike</t>
  </si>
  <si>
    <t>Øvre Eiker</t>
  </si>
  <si>
    <t>Alta</t>
  </si>
  <si>
    <t>Gamvik</t>
  </si>
  <si>
    <t>Karasjok</t>
  </si>
  <si>
    <t>Kautokeino</t>
  </si>
  <si>
    <t>Kvalsund</t>
  </si>
  <si>
    <t>Lebesby</t>
  </si>
  <si>
    <t>Loppa</t>
  </si>
  <si>
    <t>Porsanger</t>
  </si>
  <si>
    <t>Tana</t>
  </si>
  <si>
    <t>Alvdal</t>
  </si>
  <si>
    <t>Elverum</t>
  </si>
  <si>
    <t>Engerdal</t>
  </si>
  <si>
    <t>Folldal</t>
  </si>
  <si>
    <t>Grue</t>
  </si>
  <si>
    <t>Hamar</t>
  </si>
  <si>
    <t>Kongsvinger</t>
  </si>
  <si>
    <t>Rendalen</t>
  </si>
  <si>
    <t>Ringsaker</t>
  </si>
  <si>
    <t>Stange</t>
  </si>
  <si>
    <t>Stor-Elvdal</t>
  </si>
  <si>
    <t>Sør-Odal</t>
  </si>
  <si>
    <t>Tolga</t>
  </si>
  <si>
    <t>Trysil</t>
  </si>
  <si>
    <t>Tynset</t>
  </si>
  <si>
    <t>Åmot</t>
  </si>
  <si>
    <t>Åsnes</t>
  </si>
  <si>
    <t>Fræna</t>
  </si>
  <si>
    <t>Gjemnes</t>
  </si>
  <si>
    <t>Molde</t>
  </si>
  <si>
    <t>Nesset</t>
  </si>
  <si>
    <t>Rindal</t>
  </si>
  <si>
    <t>Sunndal</t>
  </si>
  <si>
    <t>Surnadal</t>
  </si>
  <si>
    <t>Andøy</t>
  </si>
  <si>
    <t>Beiarn</t>
  </si>
  <si>
    <t>Evenes</t>
  </si>
  <si>
    <t>Flakstad</t>
  </si>
  <si>
    <t>Grane</t>
  </si>
  <si>
    <t>Hamarøy</t>
  </si>
  <si>
    <t>Hattfjelldal</t>
  </si>
  <si>
    <t>Hemnes</t>
  </si>
  <si>
    <t>Leirfjord</t>
  </si>
  <si>
    <t>Narvik</t>
  </si>
  <si>
    <t>Rana</t>
  </si>
  <si>
    <t>Rødøy</t>
  </si>
  <si>
    <t>Saltdal</t>
  </si>
  <si>
    <t>Sortland</t>
  </si>
  <si>
    <t>Vefsn</t>
  </si>
  <si>
    <t>Vågan</t>
  </si>
  <si>
    <t>Øksnes</t>
  </si>
  <si>
    <t>Dovre</t>
  </si>
  <si>
    <t>Gjøvik</t>
  </si>
  <si>
    <t>Gran</t>
  </si>
  <si>
    <t>Jevnaker</t>
  </si>
  <si>
    <t>Lesja</t>
  </si>
  <si>
    <t>Lillehammer</t>
  </si>
  <si>
    <t>Lom</t>
  </si>
  <si>
    <t>Nord-Aurdal</t>
  </si>
  <si>
    <t>Nord-Fron</t>
  </si>
  <si>
    <t>Nordre Land</t>
  </si>
  <si>
    <t>Ringebu</t>
  </si>
  <si>
    <t>Sel</t>
  </si>
  <si>
    <t>Søndre Land</t>
  </si>
  <si>
    <t>Sør-Fron</t>
  </si>
  <si>
    <t>Vang</t>
  </si>
  <si>
    <t>Vestre Slidre</t>
  </si>
  <si>
    <t>Vågå</t>
  </si>
  <si>
    <t>Østre Toten</t>
  </si>
  <si>
    <t>Bjerkreim</t>
  </si>
  <si>
    <t>Eigersund</t>
  </si>
  <si>
    <t>Forsand</t>
  </si>
  <si>
    <t>Gjesdal</t>
  </si>
  <si>
    <t>Hjelmeland</t>
  </si>
  <si>
    <t>Hå</t>
  </si>
  <si>
    <t>Klepp</t>
  </si>
  <si>
    <t>Rennesøy</t>
  </si>
  <si>
    <t>Sandnes</t>
  </si>
  <si>
    <t>Sauda</t>
  </si>
  <si>
    <t>Sokndal</t>
  </si>
  <si>
    <t>Sola</t>
  </si>
  <si>
    <t>Time</t>
  </si>
  <si>
    <t>Vindafjord</t>
  </si>
  <si>
    <t>Flora</t>
  </si>
  <si>
    <t>Gaular</t>
  </si>
  <si>
    <t>Luster</t>
  </si>
  <si>
    <t>Lærdal</t>
  </si>
  <si>
    <t>Stryn</t>
  </si>
  <si>
    <t>Hjartdal</t>
  </si>
  <si>
    <t>Notodden</t>
  </si>
  <si>
    <t>Sauherad</t>
  </si>
  <si>
    <t>Balsfjord</t>
  </si>
  <si>
    <t>Bardu</t>
  </si>
  <si>
    <t>Gáivuotna sme</t>
  </si>
  <si>
    <t>Karlsøy</t>
  </si>
  <si>
    <t>Lavangen</t>
  </si>
  <si>
    <t>Målselv</t>
  </si>
  <si>
    <t>Nordreisa</t>
  </si>
  <si>
    <t>Storfjord</t>
  </si>
  <si>
    <t>Sørreisa</t>
  </si>
  <si>
    <t>Torsken</t>
  </si>
  <si>
    <t>Tranøy</t>
  </si>
  <si>
    <t>Tromsø</t>
  </si>
  <si>
    <t>Flatanger</t>
  </si>
  <si>
    <t>Grong</t>
  </si>
  <si>
    <t>Hemne</t>
  </si>
  <si>
    <t>Høylandet</t>
  </si>
  <si>
    <t>Indre Fosen</t>
  </si>
  <si>
    <t>Levanger</t>
  </si>
  <si>
    <t>Lierne</t>
  </si>
  <si>
    <t>Meldal</t>
  </si>
  <si>
    <t>Melhus</t>
  </si>
  <si>
    <t>Meråker</t>
  </si>
  <si>
    <t>Midtre Gauldal</t>
  </si>
  <si>
    <t>Namsskogan</t>
  </si>
  <si>
    <t>Oppdal</t>
  </si>
  <si>
    <t>Orkdal</t>
  </si>
  <si>
    <t>Overhalla</t>
  </si>
  <si>
    <t>Rennebu</t>
  </si>
  <si>
    <t>Røros</t>
  </si>
  <si>
    <t>Røyrvik</t>
  </si>
  <si>
    <t>Selbu</t>
  </si>
  <si>
    <t>Stjørdal</t>
  </si>
  <si>
    <t>Trondheim</t>
  </si>
  <si>
    <t>Tydal</t>
  </si>
  <si>
    <t>Verdal</t>
  </si>
  <si>
    <t>Farsund</t>
  </si>
  <si>
    <t>Lindesnes</t>
  </si>
  <si>
    <t>Lyngdal</t>
  </si>
  <si>
    <t>Mandal</t>
  </si>
  <si>
    <t>Åseral</t>
  </si>
  <si>
    <t>Eidsberg</t>
  </si>
  <si>
    <t>Halden</t>
  </si>
  <si>
    <t>Rakkestad</t>
  </si>
  <si>
    <t>Sarpsborg</t>
  </si>
  <si>
    <t>Skiptvet</t>
  </si>
  <si>
    <t>Tabell 3. Oversikt over fylker og kommuner naturtypen forekommer, X indikerer at naturtypen forekommer</t>
  </si>
  <si>
    <t xml:space="preserve">Tabell 1. Fylkesvis oversikt over antall lokaliteter med verdi A, B og C (naturbasedata) og lokaliteter kartlagt etter NiN, med sammenstilling av overlapp mellom NiN-data og Naturbasedata. </t>
  </si>
  <si>
    <t xml:space="preserve">Tabell 2. Fylkesvis oversikt over antall lokaliteter med verdi A, B og C (naturbasedata) og lokaliteter kartlagt etter NiN, med sammenstilling av overlapp mellom NiN-data og Naturbasedata. </t>
  </si>
  <si>
    <t>350</t>
  </si>
  <si>
    <t>943</t>
  </si>
  <si>
    <t>943 polygon registrert som T18 (NiN kartleggingsenheter; 18-C-1, C-2, C-3, C-4). 115 polygon er overlappende med Naturbase. Til sammen 1178 polygon er registrert .</t>
  </si>
  <si>
    <t>298 polygon registrert som i Naturbase som E04-Stor elvør  med utformingene: Artsrike mose- og lavsamfunn, elveør; elveørkratt , stor sandur-utforming, urte- og grasrik ør, rik grasflommark, og mudderbank. 115 polygon er overlappende med NiN-dataene. Til sammen 1178 polygon er registrert .</t>
  </si>
  <si>
    <t xml:space="preserve">Naturbase: E04-Stor elvør  med utformingene: Artsrike mose- og lavsamfunn, elveør; elveørkratt , stor sandur-utforming, urte- og grasrik ør, rik grasflommark, og mudderbank. </t>
  </si>
  <si>
    <t>Forekomstareal er ukjent. Høyst sannsynlig over 40 km2. (Rødliste 2011). Det er registrert til sammen 1293 polygon hvorav 115 polygon er overlappende mellom Naturbase og NiN-data. Dette tilsvarer et areal på 58,2 km2 åpen flomfastmark i Naturbase og NiN-data. Naturtypens reelle areal er høyst sannsynlig høyere.</t>
  </si>
  <si>
    <t xml:space="preserve">Viktigste påvirkningsfaktorer gjennom de siste hundre år er vassdragsreguleringer der flomtoppene dempes og flompåvirkningen i den naturlige flomsonen blir redusert. Vassdragsregulering fører også til tørrlegging av arealer langs regulerte vassdrag. Det tar tid å få etablert en stabil og velutviklet flommarksvegetasjon, og vannstandsendringen kan mangle den kontinuiteten som trengs for å danne et stabilt flompåvirket livsmiljø. Samlet sett fører vassdragsregulering trolig til redusert areal og kvalitet på åpne flommarksmiljøer (Thylén 2014).  Et noenlunde intakt flomregime vil være nødvendig for at naturtypen kan eksistere. </t>
  </si>
  <si>
    <r>
      <t xml:space="preserve">Hovedmålet blir å sikre at naturtypens status ikke forverres mot 2035. Det vil si at utbredelsen av areal med redusert tilstand </t>
    </r>
    <r>
      <rPr>
        <sz val="11"/>
        <color theme="1"/>
        <rFont val="Calibri"/>
        <family val="2"/>
        <scheme val="minor"/>
      </rPr>
      <t>ikke utvides ytterligere. I følge rødlistestatus i 2011 er tilstandsreduksjonen vurdert som nokså sterk reduksjon (15-30%) av areal som ikke er av akseptabel tilstand. Selv om reduksjonene stanses, anses det som svært vansklig å tilfredstille kritereiet om at tilstandsreduskjonen de siste 50 år skal være lavere en &lt; 15 i 2035.</t>
    </r>
  </si>
  <si>
    <t>Tid til naturtypen utgår eller endrer status uten tiltak er usikker på grunn av manglende kunnskap om naturens utbredelse og  tilstand.</t>
  </si>
  <si>
    <t>Kostnadsusikkerhet</t>
  </si>
  <si>
    <t>Trolig svært høye kostnader</t>
  </si>
  <si>
    <t>Svært usikker (0-25%)</t>
  </si>
  <si>
    <t>Kostnadene er ukjente</t>
  </si>
  <si>
    <t>Trolig svært høye kostnader. Sørensen m.fl., 2013 anslår at kostnad ved produksjonstap på 1 TWh er 7,8 mrd. kr. (inflasjonsjustert nåverdi). Samme rapport anslår bla. krafttap ved minstevannføring og magasinrestriksjoner i Aura/Eira (Aurstaupet) og ved minstevannføring i Raumavassdraget (Mongefossen). Rapporten anslår dermed implisitt at tiltaket i disse elvene vil kost hhv. 683 mill. kr. og 98 mill. kr.</t>
  </si>
  <si>
    <t>Sørensen m.fl. (2013) anslår at kostnad ved produksjonstap på 1 TWh er 7,8 mrd. kr. (inflasjonsjustert nåverdi). Samme rapport anslår bla. krafttap ved minstevannføring og magasinrestriksjoner i Aura/Eira (Aurstaupet) og ved minstevannføring i Raumavassdraget (Mongefossen). Rapporten anslår dermed implisitt at tiltaket i disse elvene vil kost hhv. 683 mill. kr. og 98 mill. kr.</t>
  </si>
  <si>
    <t>Tiltak 7</t>
  </si>
  <si>
    <r>
      <t xml:space="preserve">Konsesjonspliktvurdering på alle typer kraftverk også de under 1MW, dette for å hindre vannstandsregulering i områder med åpen flomfastmark som reduserer vannføringen og demper flomtoppene. </t>
    </r>
    <r>
      <rPr>
        <sz val="11"/>
        <color theme="1"/>
        <rFont val="Calibri"/>
        <family val="2"/>
        <scheme val="minor"/>
      </rPr>
      <t xml:space="preserve"> Krav om undersøkelser av biologisk mangfold (kr. 20000 og 50000 pr lokalitet). Kostnaden i form av redusert kraftinntekter kan ikke anslås, da det er usikkert hva konsesjonspliktvurderingene kommer fram til.</t>
    </r>
  </si>
  <si>
    <r>
      <t xml:space="preserve">Tiltak 1 vil bidra til å sikre naturtypens tilstand ved å sikre naturtypen mot vassdragsregulering og andre inngrep. Tiltak 3, innføring av tilsigstyrt minstevannføring for eksisterende kraftverk, vil bidra til en mer naturlig variasjon i minstevannføringen som opprettholder vannets forstyrrelseseffekt (vannføring, erosjon og sedimentasjon) slik at trær ikke klarer å etablere seg. Tiltak 5 med bekjempelse av fremmede arter, vil være med på å hindre at fremmede arter påvirker og utkonkurrere hjemlige arter på åpen flomfastmark.
</t>
    </r>
    <r>
      <rPr>
        <sz val="11"/>
        <color theme="1"/>
        <rFont val="Calibri"/>
        <family val="2"/>
        <scheme val="minor"/>
      </rPr>
      <t xml:space="preserve">Tiltakene er ikke kostnadsberegnet, men er anslått å ha svært høye kostnader og vil variere fra vassdrag til vassdrag. For å få presise kostnadsanslag og tiltakspakker som med høy sannsynlighet innfrir hovedmålet for naturtypen, kreves en kartlegging (tiltak 6) av areal og tilstand til åpen flomfastmark.
</t>
    </r>
  </si>
  <si>
    <r>
      <t xml:space="preserve">Krav om minstevannføring ved alle vasskraftsutbygginger. Varierer fra vassdrag til vassdrag.  Det kreves kartlegging for å finne eksakt antall lokaliteter og areal. </t>
    </r>
    <r>
      <rPr>
        <sz val="11"/>
        <color theme="1"/>
        <rFont val="Calibri"/>
        <family val="2"/>
        <scheme val="minor"/>
      </rPr>
      <t>1647 kraftverk registrert i vannkraftbasen pr 8.6.2017</t>
    </r>
  </si>
  <si>
    <t>1, 2, 3, 4, 5</t>
  </si>
  <si>
    <t>Forekomstareal usikkert.  Høyst sannsynlig over 40 km2. (Rødliste 2011). Det er registrert til sammen 58,2 km2 åpen flomfastmark i Naturbase og NiN. Naturtypens reelle areal er høyst sannsynlig høyere.</t>
  </si>
  <si>
    <t>Fremmede arter opptrer først og fremst på flomområder, sandbanker og kroksjøer. Forekomstareal usikkert. Høyst sannsynlig over 40 km2. (Rødliste 2011). Det er registrert til sammen 58,2 km2 åpen flomfastmark i Naturbase og NiN. Naturtypens reelle areal er høyst sannsynlig høyere.</t>
  </si>
  <si>
    <t>Åpen flomfastmark omfatter åpne fastmarksarealer i flomsonen,  på sorterte sedimenter med dominerende kornstørrelse fra stein til leire. Naturtypen finnes først og fremst langs større elver, særlig i nedre deler av vassdragene, samt sandurer i brelandskap. Mest utbredt langs de store elvene på Østlandet, i Trøndelag og Nordland til Finnmark, samt indre fjordstrøk på Vestlandet.  Naturtypen varierer fra sterkt flomutsatte rullesteinører uten vegetasjon, til mindre flomutsatte elveører, evjer og strender med varierende vegetasjonsdekning.</t>
  </si>
  <si>
    <t>Tilsigstyrt minstevannføring for eksisterende og fremtidige kraftverk. Tilsigsstyrt minstevann-føring er en form for miljøbasert vannføring, der naturlig variasjon brukes som grunnlag for å variere minstevannføringen. De naturlige vannføringsvariasjonene ivaretas, men i en nedskalert form. Det er spesielt viktig å beholde de høye vannføringene slik at flompåvirkningen i den naturlige flomsonen opprettholdes. 1647 kraftverk registrert i vannkraftbasen pr 8.6.2017</t>
  </si>
  <si>
    <t>For å få presise kostnadsanslag og tiltakspakker som med høy sannsynlighet innfrir hovedmålet for naturtypen, kreves en kartlegging av areal og tilstand til åpen flomfastmark. Kartlegge naturtypens utbredelse og tilstand. Naturtypen finnes først og fremst som elveører langs større elver, særlig i nedre deler av vassdragene, samt sandurer i brelandskap. Mest utbredt langs de store elvene på Østlandet, i Trøndelag og Nordland til Finnmark, samt indre fjordstrøk på Vestlandet.</t>
  </si>
  <si>
    <t xml:space="preserve">Tiltakspakke 3 med tiltak 1, 3, 5 og 6 anbefales. </t>
  </si>
  <si>
    <t>Aarrestad, P.A., Blom, H., Brandrud, T.B., Johansen, L. Lyngstad, A., Øien, D-I. &amp; Evju, M. 2017. Forslag til naturtyper av nasjonal forvaltningsinteresse. Reviderte naturtypebeskrivelser. – NINA Kortrapport 72.</t>
  </si>
  <si>
    <t>Kartleggingsinstruks 2018, upublisert</t>
  </si>
  <si>
    <t>Variabelen reguleringsintensitet (7VR–RI) brukes til å beskriver hvor omfattende en endring som følge av vassdragsregulering er. Trinn 1: intakt - uten spor etter vassdragsregulering. Trinn 2: ubetydelig regulering - vassdragsregulering som har gitt, eller forventes å gi, opphav til, observerbar effekt (&gt; 1 ØAE) på artssammensetningen i minst en av hovedtypene som påvirkes av inngrepet. Fremmedartsinnslag (7FA) trinn 0: ingen effekt – referansesituasjon uten innslag av fremmedarter. Trinn 1: svak effekt – artssammensetningen inneholder én eller to fremmedarter med lav mengde. Trinn 2: nokså svak effekt – artssammensetningen inneholder flere enn to arter og/eller minst én dominerende fremmedart, men ulikheten med nulltrinnets karakteristiske artssammensetning er mye mindre (&lt; 1/7 av) enn ulikheten med ekstremtrinnet, Jf. kartleggingsinstruks 2018.</t>
  </si>
  <si>
    <t>Åpen flomfastmark har identisk avgrensning til NiN 2.0 med hovedtype T18 Åpen flomfastmark og defineres med seks grunntyper. Naturtypen omfatter T18-C1, C2, C3, C4, C5, C6 og kartleggingsenheter T18-C1 C2, C3 og C4 i målestokk 1:5000. Variabler som inngår for avgrensning er; VF - Vannpåvirkningsintensitet, S1 -  Dominerende kornstørrelsesklasse, KA - Kalkinnhold, ER - Erosjonsutsatthet, jf. kartleggingsinstruks 2018.</t>
  </si>
  <si>
    <t>Forekomstareal er ukjent, men høyst sannsynlig over 40 km2 (rødliste for naturtyper 2011). Det er derfor behov for en uttømmende og fokusert kartlegging av åpen flomfastmark for å få oversikt over areal og tilstand.</t>
  </si>
  <si>
    <t>Forekomstareal er ukjent. Naturtypen finnes først og fremst som elveører langs større elver på Østlandet, i Trøndelag og Nordland til Finnmark, samt indre fjordstøk på Vestlandet. Høyst sannsynlig over 40 km2. Arealene er betraktelig redusert de siste hundre årene, men det er noe usikkert hvor mye reduksjon det har vært de siste 50 år (rødliste for naturtyper 2011). Det er registrert til sammen 1293 polygon hvorav 115 polygon er overlappende mellom Naturbase og NiN-data. Dette tilsvarer et areal på 58,2 km2 åpen flomfastmark i Naturbase og NiN-data. Naturtypens reelle areal er høyst sannsynlig høyere.</t>
  </si>
  <si>
    <t>Informasjon om forekomsten av naturtypen i andre nordiske land bør sammestilles</t>
  </si>
  <si>
    <t>Informasjon om forekomsten av naturtypen i andre europeiske land bør sammestilles</t>
  </si>
  <si>
    <t>Holde samme nivå som i 2011, nær truet</t>
  </si>
  <si>
    <t>Nær truet</t>
  </si>
  <si>
    <t>Økonomisk analyse</t>
  </si>
  <si>
    <t>Øyvind Nystad Handberg og Kristin Magnussen, Menon</t>
  </si>
  <si>
    <t>Kunnskapsgrunnlag for åpen flomfastmark - Tiltak for å ta vare på trua natur</t>
  </si>
  <si>
    <t>Vedlegg 101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</si>
</sst>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Red]0"/>
  </numFmts>
  <fonts count="15"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0.5"/>
      <color theme="1"/>
      <name val="Arial"/>
      <family val="2"/>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FF0000"/>
      <name val="Calibri"/>
      <family val="2"/>
      <scheme val="minor"/>
    </font>
    <font>
      <sz val="11"/>
      <color theme="1"/>
      <name val="Calibri"/>
      <family val="2"/>
    </font>
    <font>
      <sz val="18"/>
      <color theme="1"/>
      <name val="Calibri"/>
      <family val="2"/>
      <scheme val="minor"/>
    </font>
    <font>
      <sz val="11"/>
      <color rgb="FF9C0006"/>
      <name val="Calibri"/>
      <family val="2"/>
      <scheme val="minor"/>
    </font>
    <font>
      <sz val="11"/>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C7CE"/>
      </patternFill>
    </fill>
    <fill>
      <patternFill patternType="solid">
        <fgColor theme="0"/>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3" fillId="4" borderId="0" applyNumberFormat="0" applyBorder="0" applyAlignment="0" applyProtection="0"/>
  </cellStyleXfs>
  <cellXfs count="103">
    <xf numFmtId="0" fontId="0" fillId="0" borderId="0" xfId="0"/>
    <xf numFmtId="0" fontId="0" fillId="0" borderId="1" xfId="0" applyBorder="1"/>
    <xf numFmtId="0" fontId="0" fillId="0" borderId="1" xfId="0" applyBorder="1" applyAlignment="1">
      <alignment wrapText="1"/>
    </xf>
    <xf numFmtId="0" fontId="1" fillId="0" borderId="1" xfId="0" applyFont="1" applyBorder="1"/>
    <xf numFmtId="0" fontId="1" fillId="0" borderId="1" xfId="0" applyFont="1" applyBorder="1" applyAlignment="1">
      <alignment wrapText="1"/>
    </xf>
    <xf numFmtId="0" fontId="1" fillId="3" borderId="1" xfId="0" applyFont="1" applyFill="1" applyBorder="1" applyAlignment="1">
      <alignment wrapText="1"/>
    </xf>
    <xf numFmtId="0" fontId="3" fillId="2" borderId="1" xfId="0" applyFont="1" applyFill="1" applyBorder="1"/>
    <xf numFmtId="49" fontId="0" fillId="3" borderId="1" xfId="0" applyNumberFormat="1" applyFill="1" applyBorder="1" applyAlignment="1">
      <alignment wrapText="1"/>
    </xf>
    <xf numFmtId="49" fontId="6" fillId="2" borderId="1" xfId="0" applyNumberFormat="1" applyFont="1" applyFill="1" applyBorder="1"/>
    <xf numFmtId="49" fontId="0" fillId="0" borderId="1" xfId="0" applyNumberFormat="1" applyBorder="1"/>
    <xf numFmtId="49" fontId="0" fillId="3" borderId="1" xfId="0" applyNumberFormat="1" applyFill="1" applyBorder="1"/>
    <xf numFmtId="0" fontId="0" fillId="0" borderId="1" xfId="0" applyBorder="1" applyAlignment="1">
      <alignment horizontal="left" wrapText="1"/>
    </xf>
    <xf numFmtId="49" fontId="0" fillId="2" borderId="1" xfId="0" applyNumberFormat="1" applyFill="1" applyBorder="1"/>
    <xf numFmtId="0" fontId="2" fillId="0" borderId="1" xfId="0" applyFont="1" applyBorder="1" applyAlignment="1">
      <alignment vertical="center"/>
    </xf>
    <xf numFmtId="0" fontId="6" fillId="0" borderId="1" xfId="0" applyFont="1" applyBorder="1" applyAlignment="1">
      <alignment vertical="center" wrapText="1"/>
    </xf>
    <xf numFmtId="49" fontId="2" fillId="3" borderId="1" xfId="0" applyNumberFormat="1" applyFont="1" applyFill="1" applyBorder="1" applyAlignment="1">
      <alignment vertical="center" wrapText="1"/>
    </xf>
    <xf numFmtId="49" fontId="2" fillId="2" borderId="1" xfId="0" applyNumberFormat="1" applyFont="1" applyFill="1" applyBorder="1" applyAlignment="1">
      <alignment vertical="center"/>
    </xf>
    <xf numFmtId="0" fontId="2" fillId="0" borderId="1" xfId="0" applyFont="1" applyBorder="1" applyAlignment="1">
      <alignment vertical="center" wrapText="1"/>
    </xf>
    <xf numFmtId="49" fontId="2" fillId="3" borderId="1" xfId="0" applyNumberFormat="1" applyFont="1" applyFill="1" applyBorder="1" applyAlignment="1">
      <alignment vertical="center"/>
    </xf>
    <xf numFmtId="0" fontId="6" fillId="0" borderId="1" xfId="0" applyFont="1" applyBorder="1" applyAlignment="1">
      <alignment vertical="center"/>
    </xf>
    <xf numFmtId="0" fontId="0" fillId="3" borderId="1" xfId="0" applyFill="1" applyBorder="1" applyAlignment="1">
      <alignment wrapText="1"/>
    </xf>
    <xf numFmtId="0" fontId="4" fillId="0" borderId="1" xfId="0" applyFont="1" applyBorder="1" applyAlignment="1">
      <alignment wrapText="1"/>
    </xf>
    <xf numFmtId="0" fontId="5" fillId="0" borderId="1" xfId="0" applyFont="1" applyBorder="1"/>
    <xf numFmtId="0" fontId="4" fillId="0" borderId="1" xfId="0" applyFont="1" applyBorder="1"/>
    <xf numFmtId="0" fontId="0" fillId="3" borderId="1" xfId="0" applyFill="1" applyBorder="1"/>
    <xf numFmtId="0" fontId="7" fillId="0" borderId="1" xfId="0" applyFont="1" applyBorder="1" applyAlignment="1">
      <alignment vertical="center"/>
    </xf>
    <xf numFmtId="49" fontId="0" fillId="3" borderId="1" xfId="0" applyNumberFormat="1" applyFill="1" applyBorder="1" applyAlignment="1">
      <alignment horizontal="left" wrapText="1"/>
    </xf>
    <xf numFmtId="49" fontId="0" fillId="3" borderId="1" xfId="0" applyNumberFormat="1" applyFill="1" applyBorder="1" applyAlignment="1">
      <alignment horizontal="left"/>
    </xf>
    <xf numFmtId="0" fontId="11" fillId="3" borderId="1" xfId="0" applyFont="1" applyFill="1" applyBorder="1" applyAlignment="1">
      <alignment wrapText="1"/>
    </xf>
    <xf numFmtId="0" fontId="6" fillId="3" borderId="1" xfId="0" applyFont="1" applyFill="1" applyBorder="1" applyAlignment="1">
      <alignment wrapText="1"/>
    </xf>
    <xf numFmtId="49" fontId="10" fillId="3" borderId="1" xfId="0" applyNumberFormat="1" applyFont="1" applyFill="1" applyBorder="1" applyAlignment="1">
      <alignment vertical="center"/>
    </xf>
    <xf numFmtId="49" fontId="6" fillId="3" borderId="1" xfId="0" applyNumberFormat="1" applyFont="1" applyFill="1" applyBorder="1" applyAlignment="1">
      <alignment horizontal="left" wrapText="1"/>
    </xf>
    <xf numFmtId="49" fontId="6" fillId="3" borderId="0" xfId="0" applyNumberFormat="1" applyFont="1" applyFill="1" applyAlignment="1">
      <alignment horizontal="left"/>
    </xf>
    <xf numFmtId="0" fontId="14" fillId="5" borderId="1" xfId="1" applyFont="1" applyFill="1" applyBorder="1" applyAlignment="1">
      <alignment wrapText="1"/>
    </xf>
    <xf numFmtId="0" fontId="13" fillId="5" borderId="1" xfId="1" applyFill="1" applyBorder="1" applyAlignment="1">
      <alignment wrapText="1"/>
    </xf>
    <xf numFmtId="0" fontId="6" fillId="0" borderId="0" xfId="0" applyFont="1"/>
    <xf numFmtId="0" fontId="10" fillId="0" borderId="0" xfId="0" applyFont="1"/>
    <xf numFmtId="0" fontId="0" fillId="6" borderId="2" xfId="0" applyFill="1" applyBorder="1"/>
    <xf numFmtId="0" fontId="1" fillId="6" borderId="7" xfId="0" applyFont="1" applyFill="1" applyBorder="1" applyAlignment="1">
      <alignment vertical="center" wrapText="1"/>
    </xf>
    <xf numFmtId="0" fontId="1" fillId="6" borderId="8"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0" borderId="0" xfId="0" applyFont="1"/>
    <xf numFmtId="0" fontId="0" fillId="0" borderId="11" xfId="0" applyBorder="1"/>
    <xf numFmtId="0" fontId="6" fillId="0" borderId="12" xfId="0" applyFont="1" applyBorder="1"/>
    <xf numFmtId="0" fontId="6" fillId="0" borderId="5" xfId="0" applyFont="1" applyBorder="1"/>
    <xf numFmtId="0" fontId="6" fillId="0" borderId="11" xfId="0" applyFont="1" applyBorder="1"/>
    <xf numFmtId="0" fontId="6" fillId="0" borderId="13" xfId="0" applyFont="1" applyBorder="1"/>
    <xf numFmtId="0" fontId="0" fillId="0" borderId="0" xfId="0" applyAlignment="1">
      <alignment wrapText="1"/>
    </xf>
    <xf numFmtId="0" fontId="1" fillId="0" borderId="2" xfId="0" applyFont="1" applyBorder="1"/>
    <xf numFmtId="0" fontId="1" fillId="0" borderId="3" xfId="0" applyFont="1" applyBorder="1"/>
    <xf numFmtId="0" fontId="1" fillId="0" borderId="4" xfId="0" applyFont="1" applyBorder="1"/>
    <xf numFmtId="0" fontId="1" fillId="0" borderId="14" xfId="0" applyFont="1" applyBorder="1"/>
    <xf numFmtId="17" fontId="1" fillId="0" borderId="0" xfId="0" applyNumberFormat="1" applyFont="1"/>
    <xf numFmtId="164" fontId="6" fillId="0" borderId="12" xfId="0" applyNumberFormat="1" applyFont="1" applyBorder="1"/>
    <xf numFmtId="164" fontId="6" fillId="0" borderId="0" xfId="0" applyNumberFormat="1" applyFont="1"/>
    <xf numFmtId="2" fontId="6" fillId="0" borderId="5" xfId="0" applyNumberFormat="1" applyFont="1" applyBorder="1"/>
    <xf numFmtId="164" fontId="6" fillId="0" borderId="11" xfId="0" applyNumberFormat="1" applyFont="1" applyBorder="1"/>
    <xf numFmtId="164" fontId="6" fillId="0" borderId="13" xfId="0" applyNumberFormat="1" applyFont="1" applyBorder="1"/>
    <xf numFmtId="2" fontId="6" fillId="0" borderId="11" xfId="0" applyNumberFormat="1" applyFont="1" applyBorder="1"/>
    <xf numFmtId="164" fontId="0" fillId="0" borderId="0" xfId="0" applyNumberFormat="1"/>
    <xf numFmtId="165" fontId="0" fillId="0" borderId="0" xfId="0" applyNumberFormat="1"/>
    <xf numFmtId="2" fontId="6" fillId="0" borderId="7" xfId="0" applyNumberFormat="1" applyFont="1" applyBorder="1"/>
    <xf numFmtId="164" fontId="1" fillId="0" borderId="4" xfId="0" applyNumberFormat="1" applyFont="1" applyBorder="1"/>
    <xf numFmtId="164" fontId="1" fillId="0" borderId="14" xfId="0" applyNumberFormat="1" applyFont="1" applyBorder="1"/>
    <xf numFmtId="0" fontId="0" fillId="0" borderId="3" xfId="0" applyBorder="1"/>
    <xf numFmtId="0" fontId="0" fillId="0" borderId="4" xfId="0" applyBorder="1"/>
    <xf numFmtId="0" fontId="0" fillId="0" borderId="14" xfId="0" applyBorder="1"/>
    <xf numFmtId="0" fontId="0" fillId="0" borderId="15" xfId="0" applyBorder="1"/>
    <xf numFmtId="0" fontId="0" fillId="0" borderId="16" xfId="0" applyBorder="1"/>
    <xf numFmtId="0" fontId="0" fillId="0" borderId="6" xfId="0" applyBorder="1" applyAlignment="1">
      <alignment horizontal="center"/>
    </xf>
    <xf numFmtId="0" fontId="0" fillId="0" borderId="12" xfId="0" applyBorder="1"/>
    <xf numFmtId="0" fontId="0" fillId="0" borderId="13" xfId="0" applyBorder="1" applyAlignment="1">
      <alignment horizontal="center"/>
    </xf>
    <xf numFmtId="0" fontId="0" fillId="0" borderId="8" xfId="0" applyBorder="1"/>
    <xf numFmtId="0" fontId="0" fillId="0" borderId="9" xfId="0" applyBorder="1"/>
    <xf numFmtId="0" fontId="0" fillId="0" borderId="10" xfId="0" applyBorder="1" applyAlignment="1">
      <alignment horizontal="center"/>
    </xf>
    <xf numFmtId="0" fontId="0" fillId="0" borderId="14" xfId="0" applyBorder="1" applyAlignment="1">
      <alignment horizontal="center"/>
    </xf>
    <xf numFmtId="49" fontId="0" fillId="3" borderId="1" xfId="0" applyNumberFormat="1" applyFill="1" applyBorder="1" applyAlignment="1">
      <alignment vertical="center" wrapText="1"/>
    </xf>
    <xf numFmtId="49" fontId="2" fillId="3" borderId="1" xfId="0" applyNumberFormat="1" applyFont="1" applyFill="1" applyBorder="1" applyAlignment="1">
      <alignment horizontal="left" vertical="center"/>
    </xf>
    <xf numFmtId="0" fontId="0" fillId="3" borderId="1" xfId="0" applyFill="1" applyBorder="1" applyAlignment="1">
      <alignment vertical="center" wrapText="1"/>
    </xf>
    <xf numFmtId="0" fontId="1" fillId="0" borderId="0" xfId="0" applyFont="1" applyAlignment="1">
      <alignment horizontal="left" vertical="top"/>
    </xf>
    <xf numFmtId="0" fontId="0" fillId="3" borderId="0" xfId="0" applyFill="1" applyAlignment="1">
      <alignment horizontal="left" vertical="top"/>
    </xf>
    <xf numFmtId="0" fontId="0" fillId="3" borderId="0" xfId="0" applyFill="1" applyAlignment="1">
      <alignment horizontal="left" vertical="top" wrapText="1"/>
    </xf>
    <xf numFmtId="0" fontId="0" fillId="3" borderId="0" xfId="0" applyFill="1" applyAlignment="1" applyProtection="1">
      <alignment horizontal="left" vertical="top" wrapText="1"/>
      <protection hidden="1"/>
    </xf>
    <xf numFmtId="0" fontId="12" fillId="3" borderId="0" xfId="0" applyFont="1" applyFill="1" applyAlignment="1">
      <alignment horizontal="left" vertical="top" wrapText="1"/>
    </xf>
    <xf numFmtId="0" fontId="1" fillId="3" borderId="0" xfId="0" applyFont="1" applyFill="1" applyAlignment="1">
      <alignment horizontal="left" vertical="top"/>
    </xf>
    <xf numFmtId="0" fontId="4" fillId="0" borderId="0" xfId="0" applyFont="1" applyAlignment="1">
      <alignment horizontal="left" vertical="top"/>
    </xf>
    <xf numFmtId="0" fontId="0" fillId="0" borderId="0" xfId="0" applyAlignment="1">
      <alignment horizontal="left" vertical="top"/>
    </xf>
    <xf numFmtId="0" fontId="1" fillId="0" borderId="0" xfId="0" applyFont="1" applyAlignment="1" applyProtection="1">
      <alignment horizontal="left" vertical="top"/>
      <protection hidden="1"/>
    </xf>
    <xf numFmtId="0" fontId="0" fillId="2" borderId="0" xfId="0" applyFill="1" applyAlignment="1">
      <alignment horizontal="left" vertical="top"/>
    </xf>
    <xf numFmtId="0" fontId="0" fillId="3" borderId="0" xfId="0" applyFill="1" applyAlignment="1">
      <alignment wrapText="1"/>
    </xf>
    <xf numFmtId="0" fontId="0" fillId="0" borderId="0" xfId="0" applyAlignment="1" applyProtection="1">
      <alignment horizontal="left" vertical="top"/>
      <protection hidden="1"/>
    </xf>
    <xf numFmtId="0" fontId="1" fillId="0" borderId="0" xfId="0" applyFont="1" applyAlignment="1">
      <alignment horizontal="left" vertical="top"/>
    </xf>
    <xf numFmtId="0" fontId="1" fillId="6" borderId="3" xfId="0" applyFont="1" applyFill="1" applyBorder="1" applyAlignment="1">
      <alignment horizontal="center"/>
    </xf>
    <xf numFmtId="0" fontId="1" fillId="6" borderId="4" xfId="0" applyFont="1" applyFill="1" applyBorder="1" applyAlignment="1">
      <alignment horizontal="center"/>
    </xf>
    <xf numFmtId="0" fontId="1" fillId="6" borderId="5" xfId="0" applyFont="1" applyFill="1" applyBorder="1" applyAlignment="1">
      <alignment horizontal="center" vertical="center"/>
    </xf>
    <xf numFmtId="0" fontId="0" fillId="0" borderId="7" xfId="0" applyBorder="1" applyAlignment="1">
      <alignment horizontal="center" vertical="center"/>
    </xf>
    <xf numFmtId="0" fontId="1" fillId="6" borderId="5"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4" xfId="0" applyFont="1" applyFill="1" applyBorder="1" applyAlignment="1">
      <alignment horizontal="center"/>
    </xf>
    <xf numFmtId="0" fontId="0" fillId="3" borderId="0" xfId="0" applyFill="1"/>
    <xf numFmtId="0" fontId="1" fillId="2" borderId="0" xfId="0" applyFont="1" applyFill="1"/>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gni.kyrkjeeide\AppData\Local\Microsoft\Windows\INetCache\Content.Outlook\CNCY6DXA\Nytt%20tiltaksanalyse-a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analyse"/>
    </sheetNames>
    <sheetDataSet>
      <sheetData sheetId="0" refreshError="1">
        <row r="93">
          <cell r="A93" t="str">
            <v>Hindre nedbygging</v>
          </cell>
          <cell r="D93" t="str">
            <v>Hva det vernes mot (eks. all nedbygging eller all ferdsel)</v>
          </cell>
          <cell r="E93" t="str">
            <v>Omtrentlig lokasjon(er), hvis mulig</v>
          </cell>
          <cell r="F93" t="str">
            <v>Evt. andel totalt areal som bevares</v>
          </cell>
        </row>
        <row r="94">
          <cell r="A94" t="str">
            <v>Begrense aktivitet ved inngjerding</v>
          </cell>
          <cell r="D94" t="str">
            <v>Krav til gjerdet (eks. gjerdehøyde, spesielle krav til robusthet, finmasket gitter)</v>
          </cell>
          <cell r="E94" t="str">
            <v>Evt. vedlikehold</v>
          </cell>
          <cell r="F94" t="str">
            <v>Andre forhold ved lokasjon som kan påvirke tiltakskostnaden (eks. terreng, avstand fra vei)</v>
          </cell>
        </row>
        <row r="95">
          <cell r="A95" t="str">
            <v>Beite</v>
          </cell>
          <cell r="D95" t="str">
            <v>Dyreslag</v>
          </cell>
          <cell r="E95" t="str">
            <v>Hvor mange av hvert dyreslag?</v>
          </cell>
          <cell r="F95" t="str">
            <v>Frekvens (en gang, årlig, hvert 5. år? Samme behandling hver gang?)</v>
          </cell>
        </row>
        <row r="96">
          <cell r="A96" t="str">
            <v>Bekjempelse av fremmede arter</v>
          </cell>
          <cell r="D96" t="str">
            <v>Hvilke fremmede arter?</v>
          </cell>
          <cell r="E96" t="str">
            <v>Nærmere beskrivelse av tiltaket (eks. manuell rydding, antall timer per dekar). Evt. referer til spesifikt tiltak i Blaalid (2017)</v>
          </cell>
          <cell r="F96" t="str">
            <v>Frekvens (en gang, årlig, hvert 5. år? Samme behandling hver gang?)</v>
          </cell>
        </row>
        <row r="97">
          <cell r="A97" t="str">
            <v>Hogst</v>
          </cell>
          <cell r="D97" t="str">
            <v>Må trærne fjernes eller kan de ligge?</v>
          </cell>
          <cell r="E97" t="str">
            <v>Spesielt påkrevd utstyr (eks. tungt maskineri)</v>
          </cell>
          <cell r="F97" t="str">
            <v>Frekvens (en gang, årlig, hvert 5. år? Samme behandling hver gang?)</v>
          </cell>
        </row>
        <row r="98">
          <cell r="A98" t="str">
            <v>Skjøtsel</v>
          </cell>
          <cell r="D98" t="str">
            <v>Må biomassen fjernes eller kan det ligge?</v>
          </cell>
          <cell r="E98" t="str">
            <v>Spesielt påkrevd utstyr eller kun manuelt</v>
          </cell>
          <cell r="F98" t="str">
            <v>Frekvens (en gang, årlig, hvert 5. år? Samme behandling hver gang?)</v>
          </cell>
        </row>
        <row r="99">
          <cell r="A99" t="str">
            <v>Etablere yngleområder e.l.</v>
          </cell>
          <cell r="D99" t="str">
            <v>Beskrivelse i detalj hvordan området må endres</v>
          </cell>
          <cell r="E99" t="str">
            <v>Spesielt påkrevd utstyr (eks. gravemaskin)</v>
          </cell>
          <cell r="F99" t="str">
            <v>Andre forhold ved lokasjon som kan påvirke tiltakskostnaden (eks. terreng, avstand fra vei)</v>
          </cell>
        </row>
        <row r="100">
          <cell r="A100" t="str">
            <v>Restaurere</v>
          </cell>
          <cell r="D100" t="str">
            <v>Spesielt påkrevd utstyr (eks. gravemaskin)</v>
          </cell>
          <cell r="E100" t="str">
            <v>Beskrivelse i detalj hvordan området må endres</v>
          </cell>
          <cell r="F100" t="str">
            <v xml:space="preserve"> </v>
          </cell>
        </row>
        <row r="101">
          <cell r="A101" t="str">
            <v>Restaurering av myr</v>
          </cell>
          <cell r="D101" t="str">
            <v>Spesielt påkrevd utstyr (eks. gravemaskin)</v>
          </cell>
          <cell r="E101" t="str">
            <v>Myrtype</v>
          </cell>
          <cell r="F101" t="str">
            <v>Beskrivelse i detalj hvordan området må endres</v>
          </cell>
        </row>
        <row r="102">
          <cell r="A102" t="str">
            <v>Kanalisere ferdsel</v>
          </cell>
          <cell r="D102" t="str">
            <v>Beskrivelse av konstruksjon (eks. sti, meter gangbane, hvor høyt evt. løftet over terrenget)</v>
          </cell>
          <cell r="E102" t="str">
            <v>Andre forhold ved lokasjon som kan påvirke tiltakskostnaden (eks. terreng, avstand fra vei)</v>
          </cell>
          <cell r="F102" t="str">
            <v xml:space="preserve"> </v>
          </cell>
        </row>
        <row r="103">
          <cell r="A103" t="str">
            <v>Kanalisere annen bruk</v>
          </cell>
          <cell r="D103" t="str">
            <v>Beskrivelse av installasjon (type, størrelse, kvaliteter)</v>
          </cell>
          <cell r="E103" t="str">
            <v>Andre forhold ved lokasjon som kan påvirke tiltakskostnaden (eks. terreng, avstand fra vei)</v>
          </cell>
          <cell r="F103" t="str">
            <v xml:space="preserve"> </v>
          </cell>
        </row>
        <row r="104">
          <cell r="A104" t="str">
            <v>Jakt</v>
          </cell>
          <cell r="D104" t="str">
            <v>Bestandsmål</v>
          </cell>
          <cell r="E104" t="str">
            <v>Dyreslag</v>
          </cell>
          <cell r="F104" t="str">
            <v>Andre forhold ved lokasjon som kan påvirke tiltakskostnaden (eks. terreng, avstand fra vei)</v>
          </cell>
        </row>
        <row r="105">
          <cell r="A105" t="str">
            <v>Ex situ-bevaring</v>
          </cell>
          <cell r="D105" t="str">
            <v>Antall/mengde frø i frøbank</v>
          </cell>
          <cell r="E105" t="str">
            <v>Andre krav til bevaringsbed eller frøbank-oppbevaring</v>
          </cell>
          <cell r="F105" t="str">
            <v xml:space="preserve"> </v>
          </cell>
        </row>
        <row r="106">
          <cell r="A106" t="str">
            <v>Andre tiltak</v>
          </cell>
          <cell r="D106" t="str">
            <v xml:space="preserve"> </v>
          </cell>
          <cell r="E106" t="str">
            <v xml:space="preserve"> </v>
          </cell>
          <cell r="F106" t="str">
            <v xml:space="preserve"> </v>
          </cell>
        </row>
        <row r="108">
          <cell r="A108" t="str">
            <v>Sikkerhetskategorier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4"/>
  <sheetViews>
    <sheetView tabSelected="1" zoomScaleNormal="100" workbookViewId="0">
      <selection activeCell="B2" sqref="B2"/>
    </sheetView>
  </sheetViews>
  <sheetFormatPr defaultColWidth="9.140625" defaultRowHeight="15" x14ac:dyDescent="0.25"/>
  <cols>
    <col min="1" max="1" width="33" style="1" customWidth="1"/>
    <col min="2" max="2" width="73.85546875" style="2" customWidth="1"/>
    <col min="3" max="3" width="73.85546875" style="1" customWidth="1"/>
    <col min="4" max="4" width="29.140625" style="1" customWidth="1"/>
    <col min="5" max="5" width="57.5703125" style="1" customWidth="1"/>
    <col min="6" max="6" width="35.28515625" style="1" customWidth="1"/>
    <col min="7" max="7" width="37.5703125" style="1" customWidth="1"/>
    <col min="8" max="8" width="90.5703125" style="1" customWidth="1"/>
    <col min="9" max="9" width="11.140625" style="1" customWidth="1"/>
    <col min="10" max="16384" width="9.140625" style="1"/>
  </cols>
  <sheetData>
    <row r="1" spans="1:7" x14ac:dyDescent="0.25">
      <c r="A1" t="s">
        <v>516</v>
      </c>
    </row>
    <row r="2" spans="1:7" x14ac:dyDescent="0.25">
      <c r="A2" t="s">
        <v>517</v>
      </c>
    </row>
    <row r="4" spans="1:7" x14ac:dyDescent="0.25">
      <c r="A4" s="3" t="s">
        <v>21</v>
      </c>
      <c r="B4" s="4" t="s">
        <v>20</v>
      </c>
      <c r="C4" s="3" t="s">
        <v>2</v>
      </c>
      <c r="D4" s="3" t="s">
        <v>25</v>
      </c>
      <c r="E4" s="3" t="s">
        <v>3</v>
      </c>
    </row>
    <row r="5" spans="1:7" x14ac:dyDescent="0.25">
      <c r="A5" s="1" t="s">
        <v>48</v>
      </c>
      <c r="B5" s="2" t="s">
        <v>49</v>
      </c>
      <c r="C5" s="5" t="s">
        <v>197</v>
      </c>
      <c r="D5" s="6"/>
      <c r="E5" s="3"/>
    </row>
    <row r="6" spans="1:7" customFormat="1" x14ac:dyDescent="0.25">
      <c r="A6" t="s">
        <v>514</v>
      </c>
      <c r="B6" t="s">
        <v>49</v>
      </c>
      <c r="C6" s="101" t="s">
        <v>515</v>
      </c>
      <c r="D6" s="102"/>
      <c r="G6" s="41"/>
    </row>
    <row r="7" spans="1:7" x14ac:dyDescent="0.25">
      <c r="A7" s="1" t="s">
        <v>0</v>
      </c>
      <c r="B7" s="2" t="s">
        <v>22</v>
      </c>
      <c r="C7" s="7" t="s">
        <v>199</v>
      </c>
      <c r="D7" s="8"/>
      <c r="E7" s="9"/>
    </row>
    <row r="8" spans="1:7" x14ac:dyDescent="0.25">
      <c r="A8" s="1" t="s">
        <v>1</v>
      </c>
      <c r="B8" s="2" t="s">
        <v>26</v>
      </c>
      <c r="C8" s="7" t="s">
        <v>198</v>
      </c>
      <c r="D8" s="8"/>
      <c r="E8" s="9"/>
    </row>
    <row r="9" spans="1:7" ht="120" x14ac:dyDescent="0.25">
      <c r="A9" s="1" t="s">
        <v>47</v>
      </c>
      <c r="B9" s="2" t="s">
        <v>61</v>
      </c>
      <c r="C9" s="7" t="s">
        <v>500</v>
      </c>
      <c r="D9" s="8"/>
      <c r="E9" s="7"/>
    </row>
    <row r="10" spans="1:7" ht="75" x14ac:dyDescent="0.25">
      <c r="A10" s="1" t="s">
        <v>42</v>
      </c>
      <c r="B10" s="2" t="s">
        <v>43</v>
      </c>
      <c r="C10" s="7" t="s">
        <v>283</v>
      </c>
      <c r="D10" s="10"/>
      <c r="E10" s="10"/>
    </row>
    <row r="11" spans="1:7" ht="306.95" customHeight="1" x14ac:dyDescent="0.25">
      <c r="A11" s="1" t="s">
        <v>102</v>
      </c>
      <c r="B11" s="2" t="s">
        <v>101</v>
      </c>
      <c r="C11" s="7" t="s">
        <v>288</v>
      </c>
      <c r="D11" s="10"/>
      <c r="E11" s="26" t="s">
        <v>506</v>
      </c>
      <c r="F11" s="33"/>
    </row>
    <row r="12" spans="1:7" ht="119.25" customHeight="1" x14ac:dyDescent="0.25">
      <c r="A12" s="1" t="s">
        <v>27</v>
      </c>
      <c r="B12" s="2" t="s">
        <v>62</v>
      </c>
      <c r="C12" s="26" t="s">
        <v>289</v>
      </c>
      <c r="D12" s="27"/>
      <c r="E12" s="26" t="s">
        <v>507</v>
      </c>
      <c r="F12" s="34"/>
    </row>
    <row r="13" spans="1:7" ht="135" x14ac:dyDescent="0.25">
      <c r="A13" s="1" t="s">
        <v>28</v>
      </c>
      <c r="B13" s="2" t="s">
        <v>29</v>
      </c>
      <c r="C13" s="7" t="s">
        <v>290</v>
      </c>
      <c r="D13" s="10"/>
      <c r="E13" s="7" t="s">
        <v>206</v>
      </c>
      <c r="F13" s="34"/>
    </row>
    <row r="14" spans="1:7" ht="30" x14ac:dyDescent="0.25">
      <c r="A14" s="1" t="s">
        <v>30</v>
      </c>
      <c r="B14" s="2" t="s">
        <v>31</v>
      </c>
      <c r="C14" s="7"/>
      <c r="D14" s="10"/>
      <c r="E14" s="7" t="s">
        <v>291</v>
      </c>
      <c r="F14" s="34"/>
    </row>
    <row r="15" spans="1:7" x14ac:dyDescent="0.25">
      <c r="A15" s="1" t="s">
        <v>32</v>
      </c>
      <c r="B15" s="11">
        <v>2011</v>
      </c>
      <c r="C15" s="7" t="s">
        <v>207</v>
      </c>
      <c r="D15" s="12"/>
      <c r="E15" s="10"/>
    </row>
    <row r="16" spans="1:7" x14ac:dyDescent="0.25">
      <c r="A16" s="1" t="s">
        <v>33</v>
      </c>
      <c r="B16" s="2" t="s">
        <v>23</v>
      </c>
      <c r="C16" s="7" t="s">
        <v>208</v>
      </c>
      <c r="D16" s="12"/>
      <c r="E16" s="10"/>
    </row>
    <row r="17" spans="1:6" x14ac:dyDescent="0.25">
      <c r="A17" s="1" t="s">
        <v>34</v>
      </c>
      <c r="B17" s="2" t="s">
        <v>24</v>
      </c>
      <c r="C17" s="7" t="s">
        <v>513</v>
      </c>
      <c r="D17" s="12"/>
      <c r="E17" s="10"/>
    </row>
    <row r="18" spans="1:6" ht="90" x14ac:dyDescent="0.25">
      <c r="A18" s="13" t="s">
        <v>35</v>
      </c>
      <c r="B18" s="14" t="s">
        <v>58</v>
      </c>
      <c r="C18" s="15" t="s">
        <v>209</v>
      </c>
      <c r="D18" s="16"/>
      <c r="E18" s="7" t="s">
        <v>239</v>
      </c>
    </row>
    <row r="19" spans="1:6" ht="45" x14ac:dyDescent="0.25">
      <c r="A19" s="13" t="s">
        <v>36</v>
      </c>
      <c r="B19" s="17" t="s">
        <v>50</v>
      </c>
      <c r="C19" s="15"/>
      <c r="D19" s="15" t="s">
        <v>510</v>
      </c>
      <c r="E19" s="7" t="s">
        <v>210</v>
      </c>
    </row>
    <row r="20" spans="1:6" ht="60" x14ac:dyDescent="0.25">
      <c r="A20" s="13" t="s">
        <v>37</v>
      </c>
      <c r="B20" s="17" t="s">
        <v>50</v>
      </c>
      <c r="C20" s="15"/>
      <c r="D20" s="15" t="s">
        <v>511</v>
      </c>
      <c r="E20" s="7" t="s">
        <v>210</v>
      </c>
    </row>
    <row r="21" spans="1:6" ht="45" x14ac:dyDescent="0.25">
      <c r="A21" s="13" t="s">
        <v>51</v>
      </c>
      <c r="B21" s="17" t="s">
        <v>78</v>
      </c>
      <c r="C21" s="76" t="s">
        <v>479</v>
      </c>
      <c r="D21" s="30"/>
      <c r="E21" s="7" t="s">
        <v>480</v>
      </c>
    </row>
    <row r="22" spans="1:6" ht="75" x14ac:dyDescent="0.25">
      <c r="A22" s="13" t="s">
        <v>52</v>
      </c>
      <c r="B22" s="17" t="s">
        <v>79</v>
      </c>
      <c r="C22" s="76" t="s">
        <v>478</v>
      </c>
      <c r="D22" s="30"/>
      <c r="E22" s="7" t="s">
        <v>481</v>
      </c>
    </row>
    <row r="23" spans="1:6" x14ac:dyDescent="0.25">
      <c r="A23" s="19" t="s">
        <v>99</v>
      </c>
      <c r="B23" s="14" t="s">
        <v>100</v>
      </c>
      <c r="C23" s="18" t="s">
        <v>240</v>
      </c>
      <c r="D23" s="18"/>
      <c r="E23" s="10"/>
    </row>
    <row r="24" spans="1:6" ht="165" x14ac:dyDescent="0.25">
      <c r="A24" s="13" t="s">
        <v>77</v>
      </c>
      <c r="B24" s="17" t="s">
        <v>86</v>
      </c>
      <c r="C24" s="77" t="s">
        <v>244</v>
      </c>
      <c r="D24" s="15" t="s">
        <v>508</v>
      </c>
      <c r="E24" s="20" t="s">
        <v>509</v>
      </c>
      <c r="F24" s="34"/>
    </row>
    <row r="25" spans="1:6" ht="90" x14ac:dyDescent="0.25">
      <c r="A25" s="13" t="s">
        <v>38</v>
      </c>
      <c r="B25" s="17" t="s">
        <v>60</v>
      </c>
      <c r="C25" s="78" t="s">
        <v>244</v>
      </c>
      <c r="D25" s="18" t="s">
        <v>211</v>
      </c>
      <c r="E25" s="7" t="s">
        <v>483</v>
      </c>
      <c r="F25" s="34"/>
    </row>
    <row r="26" spans="1:6" x14ac:dyDescent="0.25">
      <c r="A26" s="13" t="s">
        <v>39</v>
      </c>
      <c r="B26" s="17" t="s">
        <v>81</v>
      </c>
      <c r="C26" s="20" t="s">
        <v>263</v>
      </c>
      <c r="D26" s="18" t="s">
        <v>266</v>
      </c>
      <c r="E26" s="7"/>
    </row>
    <row r="27" spans="1:6" x14ac:dyDescent="0.25">
      <c r="A27" s="13" t="s">
        <v>39</v>
      </c>
      <c r="B27" s="17" t="s">
        <v>81</v>
      </c>
      <c r="C27" s="31" t="s">
        <v>264</v>
      </c>
      <c r="D27" s="18" t="s">
        <v>266</v>
      </c>
      <c r="E27" s="7"/>
    </row>
    <row r="28" spans="1:6" x14ac:dyDescent="0.25">
      <c r="A28" s="13" t="s">
        <v>39</v>
      </c>
      <c r="B28" s="17" t="s">
        <v>81</v>
      </c>
      <c r="C28" s="31" t="s">
        <v>265</v>
      </c>
      <c r="D28" s="18" t="s">
        <v>266</v>
      </c>
      <c r="E28" s="7"/>
    </row>
    <row r="29" spans="1:6" ht="45" x14ac:dyDescent="0.25">
      <c r="A29" s="13" t="s">
        <v>39</v>
      </c>
      <c r="B29" s="17" t="s">
        <v>81</v>
      </c>
      <c r="C29" s="15" t="s">
        <v>269</v>
      </c>
      <c r="D29" s="18" t="s">
        <v>267</v>
      </c>
      <c r="E29" s="20" t="s">
        <v>271</v>
      </c>
    </row>
    <row r="30" spans="1:6" x14ac:dyDescent="0.25">
      <c r="A30" s="13" t="s">
        <v>39</v>
      </c>
      <c r="B30" s="17" t="s">
        <v>81</v>
      </c>
      <c r="C30" s="20" t="s">
        <v>268</v>
      </c>
      <c r="D30" s="18" t="s">
        <v>266</v>
      </c>
      <c r="E30" s="7"/>
    </row>
    <row r="31" spans="1:6" x14ac:dyDescent="0.25">
      <c r="A31" s="13" t="s">
        <v>39</v>
      </c>
      <c r="B31" s="17" t="s">
        <v>81</v>
      </c>
      <c r="C31" s="31" t="s">
        <v>270</v>
      </c>
      <c r="D31" s="32" t="s">
        <v>266</v>
      </c>
      <c r="E31" s="7"/>
    </row>
    <row r="32" spans="1:6" ht="30" x14ac:dyDescent="0.25">
      <c r="A32" s="13" t="s">
        <v>40</v>
      </c>
      <c r="B32" s="17" t="s">
        <v>59</v>
      </c>
      <c r="C32" s="15" t="s">
        <v>284</v>
      </c>
      <c r="D32" s="18"/>
      <c r="E32" s="10"/>
    </row>
    <row r="33" spans="1:9" ht="150" x14ac:dyDescent="0.25">
      <c r="A33" s="13" t="s">
        <v>41</v>
      </c>
      <c r="B33" s="17" t="s">
        <v>105</v>
      </c>
      <c r="C33" s="20" t="s">
        <v>285</v>
      </c>
      <c r="D33" s="18"/>
      <c r="E33" s="7" t="s">
        <v>286</v>
      </c>
    </row>
    <row r="34" spans="1:9" x14ac:dyDescent="0.25">
      <c r="C34" s="9"/>
      <c r="D34" s="9"/>
      <c r="E34" s="9"/>
    </row>
    <row r="35" spans="1:9" x14ac:dyDescent="0.25">
      <c r="B35" s="17"/>
      <c r="C35" s="9"/>
      <c r="D35" s="9"/>
      <c r="E35" s="9"/>
    </row>
    <row r="36" spans="1:9" ht="105" x14ac:dyDescent="0.25">
      <c r="B36" s="21" t="s">
        <v>104</v>
      </c>
    </row>
    <row r="37" spans="1:9" x14ac:dyDescent="0.25">
      <c r="B37" s="4" t="s">
        <v>98</v>
      </c>
      <c r="C37" s="3" t="s">
        <v>53</v>
      </c>
      <c r="D37" s="3" t="s">
        <v>46</v>
      </c>
      <c r="E37" s="3" t="s">
        <v>18</v>
      </c>
      <c r="F37" s="3" t="s">
        <v>19</v>
      </c>
      <c r="G37" s="3" t="s">
        <v>63</v>
      </c>
      <c r="H37" s="3" t="s">
        <v>54</v>
      </c>
    </row>
    <row r="38" spans="1:9" s="2" customFormat="1" ht="112.5" customHeight="1" x14ac:dyDescent="0.25">
      <c r="A38" s="4" t="s">
        <v>8</v>
      </c>
      <c r="B38" s="20" t="s">
        <v>212</v>
      </c>
      <c r="C38" s="20" t="s">
        <v>247</v>
      </c>
      <c r="D38" s="20" t="s">
        <v>213</v>
      </c>
      <c r="E38" s="20" t="s">
        <v>214</v>
      </c>
      <c r="F38" s="20" t="s">
        <v>215</v>
      </c>
      <c r="G38" s="20" t="s">
        <v>228</v>
      </c>
      <c r="H38" s="20" t="s">
        <v>216</v>
      </c>
    </row>
    <row r="39" spans="1:9" s="2" customFormat="1" ht="180" customHeight="1" x14ac:dyDescent="0.25">
      <c r="A39" s="4" t="s">
        <v>44</v>
      </c>
      <c r="B39" s="28" t="s">
        <v>217</v>
      </c>
      <c r="C39" s="29" t="s">
        <v>218</v>
      </c>
      <c r="D39" s="20" t="s">
        <v>213</v>
      </c>
      <c r="E39" s="20" t="s">
        <v>214</v>
      </c>
      <c r="F39" s="20" t="s">
        <v>244</v>
      </c>
      <c r="G39" s="20" t="s">
        <v>246</v>
      </c>
      <c r="H39" s="20" t="s">
        <v>484</v>
      </c>
      <c r="I39" s="34"/>
    </row>
    <row r="40" spans="1:9" s="2" customFormat="1" ht="60" x14ac:dyDescent="0.25">
      <c r="A40" s="4" t="s">
        <v>229</v>
      </c>
      <c r="B40" s="28" t="s">
        <v>219</v>
      </c>
      <c r="C40" s="20" t="s">
        <v>241</v>
      </c>
      <c r="D40" s="20" t="s">
        <v>213</v>
      </c>
      <c r="E40" s="20" t="s">
        <v>220</v>
      </c>
      <c r="F40" s="20" t="s">
        <v>242</v>
      </c>
      <c r="G40" s="20" t="s">
        <v>228</v>
      </c>
      <c r="H40" s="20" t="s">
        <v>221</v>
      </c>
    </row>
    <row r="41" spans="1:9" s="2" customFormat="1" ht="30" x14ac:dyDescent="0.25">
      <c r="A41" s="4" t="s">
        <v>230</v>
      </c>
      <c r="B41" s="20" t="s">
        <v>222</v>
      </c>
      <c r="C41" s="20" t="s">
        <v>243</v>
      </c>
      <c r="D41" s="20" t="s">
        <v>223</v>
      </c>
      <c r="E41" s="20" t="s">
        <v>220</v>
      </c>
      <c r="F41" s="20" t="s">
        <v>215</v>
      </c>
      <c r="G41" s="20" t="s">
        <v>228</v>
      </c>
      <c r="H41" s="20"/>
    </row>
    <row r="42" spans="1:9" s="2" customFormat="1" ht="45" x14ac:dyDescent="0.25">
      <c r="A42" s="4" t="s">
        <v>245</v>
      </c>
      <c r="B42" s="20" t="s">
        <v>225</v>
      </c>
      <c r="C42" s="20" t="s">
        <v>226</v>
      </c>
      <c r="D42" s="20" t="s">
        <v>213</v>
      </c>
      <c r="E42" s="20" t="s">
        <v>214</v>
      </c>
      <c r="F42" s="20" t="s">
        <v>215</v>
      </c>
      <c r="G42" s="20" t="s">
        <v>224</v>
      </c>
      <c r="H42" s="20" t="s">
        <v>227</v>
      </c>
    </row>
    <row r="44" spans="1:9" x14ac:dyDescent="0.25">
      <c r="A44" s="22"/>
      <c r="B44" s="4"/>
      <c r="C44" s="3"/>
      <c r="D44" s="3"/>
      <c r="E44" s="3"/>
      <c r="F44" s="3"/>
      <c r="G44" s="3"/>
    </row>
    <row r="45" spans="1:9" x14ac:dyDescent="0.25">
      <c r="B45" s="4"/>
      <c r="C45" s="3"/>
      <c r="D45" s="3"/>
      <c r="E45" s="3"/>
      <c r="F45" s="3"/>
      <c r="G45" s="3"/>
    </row>
    <row r="46" spans="1:9" x14ac:dyDescent="0.25">
      <c r="B46" s="4"/>
      <c r="C46" s="3"/>
      <c r="D46" s="3"/>
      <c r="E46" s="3"/>
      <c r="F46" s="3"/>
      <c r="G46" s="3"/>
    </row>
    <row r="47" spans="1:9" x14ac:dyDescent="0.25">
      <c r="A47" s="3" t="s">
        <v>55</v>
      </c>
      <c r="B47" s="20" t="s">
        <v>252</v>
      </c>
      <c r="C47" s="3"/>
      <c r="D47" s="3"/>
      <c r="E47" s="3"/>
      <c r="F47" s="3"/>
      <c r="G47" s="3"/>
    </row>
    <row r="48" spans="1:9" x14ac:dyDescent="0.25">
      <c r="A48" s="3"/>
      <c r="B48" s="4"/>
      <c r="C48" s="3"/>
      <c r="D48" s="3"/>
      <c r="E48" s="3"/>
      <c r="F48" s="3"/>
      <c r="G48" s="3"/>
    </row>
    <row r="50" spans="1:6" x14ac:dyDescent="0.25">
      <c r="A50" s="23" t="s">
        <v>103</v>
      </c>
    </row>
    <row r="51" spans="1:6" x14ac:dyDescent="0.25">
      <c r="A51" s="3" t="s">
        <v>64</v>
      </c>
      <c r="B51" s="4" t="s">
        <v>82</v>
      </c>
      <c r="C51" s="3" t="s">
        <v>54</v>
      </c>
    </row>
    <row r="52" spans="1:6" ht="90" x14ac:dyDescent="0.25">
      <c r="A52" s="20" t="s">
        <v>512</v>
      </c>
      <c r="B52" s="20" t="s">
        <v>208</v>
      </c>
      <c r="C52" s="20" t="s">
        <v>485</v>
      </c>
    </row>
    <row r="54" spans="1:6" x14ac:dyDescent="0.25">
      <c r="A54" s="3" t="s">
        <v>65</v>
      </c>
    </row>
    <row r="55" spans="1:6" x14ac:dyDescent="0.25">
      <c r="A55" s="3" t="s">
        <v>67</v>
      </c>
      <c r="B55" s="4" t="s">
        <v>68</v>
      </c>
      <c r="C55" s="3" t="s">
        <v>56</v>
      </c>
      <c r="D55" s="3" t="s">
        <v>57</v>
      </c>
      <c r="E55" s="3" t="s">
        <v>54</v>
      </c>
    </row>
    <row r="56" spans="1:6" ht="120" x14ac:dyDescent="0.25">
      <c r="A56" s="3" t="s">
        <v>9</v>
      </c>
      <c r="B56" s="5" t="s">
        <v>248</v>
      </c>
      <c r="C56" s="29" t="s">
        <v>249</v>
      </c>
      <c r="D56" s="29" t="s">
        <v>250</v>
      </c>
      <c r="E56" s="20" t="s">
        <v>251</v>
      </c>
      <c r="F56" s="34"/>
    </row>
    <row r="57" spans="1:6" x14ac:dyDescent="0.25">
      <c r="A57" s="3"/>
      <c r="B57" s="5"/>
      <c r="C57" s="24"/>
      <c r="D57" s="24"/>
      <c r="E57" s="24"/>
    </row>
    <row r="60" spans="1:6" x14ac:dyDescent="0.25">
      <c r="C60" s="9"/>
    </row>
    <row r="62" spans="1:6" x14ac:dyDescent="0.25">
      <c r="A62" s="25" t="s">
        <v>66</v>
      </c>
    </row>
    <row r="63" spans="1:6" x14ac:dyDescent="0.25">
      <c r="A63" s="3" t="s">
        <v>69</v>
      </c>
      <c r="B63" s="4" t="s">
        <v>7</v>
      </c>
    </row>
    <row r="64" spans="1:6" ht="30" x14ac:dyDescent="0.25">
      <c r="A64" s="24" t="s">
        <v>287</v>
      </c>
      <c r="B64" s="20" t="s">
        <v>486</v>
      </c>
      <c r="C64" s="34"/>
      <c r="F64"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27614-2587-441E-9606-360B47AD04AE}">
  <dimension ref="A1:S108"/>
  <sheetViews>
    <sheetView topLeftCell="A10" zoomScaleNormal="100" workbookViewId="0">
      <selection activeCell="N12" sqref="N12"/>
    </sheetView>
  </sheetViews>
  <sheetFormatPr defaultColWidth="9.140625" defaultRowHeight="15" x14ac:dyDescent="0.25"/>
  <cols>
    <col min="1" max="1" width="14.42578125" style="86" customWidth="1"/>
    <col min="2" max="2" width="48.42578125" style="86" customWidth="1"/>
    <col min="3" max="4" width="20.42578125" style="86" customWidth="1"/>
    <col min="5" max="5" width="75" style="86" customWidth="1"/>
    <col min="6" max="6" width="76.140625" style="86" customWidth="1"/>
    <col min="7" max="7" width="37.42578125" style="86" customWidth="1"/>
    <col min="8" max="8" width="34.42578125" style="86" customWidth="1"/>
    <col min="9" max="9" width="58.28515625" style="86" customWidth="1"/>
    <col min="10" max="10" width="20.7109375" style="86" customWidth="1"/>
    <col min="11" max="11" width="27.42578125" style="86" customWidth="1"/>
    <col min="12" max="12" width="27.28515625" style="86" customWidth="1"/>
    <col min="13" max="13" width="29.140625" style="86" customWidth="1"/>
    <col min="14" max="14" width="23.85546875" style="86" customWidth="1"/>
    <col min="15" max="15" width="20.5703125" style="86" customWidth="1"/>
    <col min="16" max="16" width="22.5703125" style="86" customWidth="1"/>
    <col min="17" max="18" width="20.7109375" style="86" customWidth="1"/>
    <col min="19" max="19" width="18.42578125" style="86" customWidth="1"/>
    <col min="20" max="16384" width="9.140625" style="86"/>
  </cols>
  <sheetData>
    <row r="1" spans="1:19" x14ac:dyDescent="0.25">
      <c r="A1" s="79" t="s">
        <v>76</v>
      </c>
    </row>
    <row r="4" spans="1:19" x14ac:dyDescent="0.25">
      <c r="A4" s="79" t="s">
        <v>4</v>
      </c>
      <c r="B4" s="79" t="s">
        <v>70</v>
      </c>
      <c r="C4" s="79" t="s">
        <v>71</v>
      </c>
      <c r="D4" s="79" t="s">
        <v>106</v>
      </c>
      <c r="E4" s="79" t="s">
        <v>72</v>
      </c>
      <c r="F4" s="79" t="s">
        <v>107</v>
      </c>
      <c r="G4" s="91" t="s">
        <v>108</v>
      </c>
      <c r="H4" s="91"/>
      <c r="I4" s="91"/>
      <c r="J4" s="91"/>
      <c r="K4" s="79" t="s">
        <v>109</v>
      </c>
      <c r="L4" s="79" t="s">
        <v>45</v>
      </c>
      <c r="M4" s="91" t="s">
        <v>110</v>
      </c>
      <c r="N4" s="91"/>
      <c r="O4" s="91"/>
      <c r="P4" s="91"/>
      <c r="Q4" s="79" t="s">
        <v>3</v>
      </c>
      <c r="R4" s="79" t="s">
        <v>73</v>
      </c>
      <c r="S4" s="41" t="s">
        <v>487</v>
      </c>
    </row>
    <row r="5" spans="1:19" x14ac:dyDescent="0.25">
      <c r="A5" s="79" t="s">
        <v>75</v>
      </c>
      <c r="B5" s="79"/>
      <c r="C5" s="79"/>
      <c r="D5" s="79" t="str">
        <f>IF(ISTEXT(F6),"(NB! Velg tiltakskategori under)","")</f>
        <v>(NB! Velg tiltakskategori under)</v>
      </c>
      <c r="E5" s="79" t="s">
        <v>111</v>
      </c>
      <c r="F5" s="79" t="s">
        <v>111</v>
      </c>
      <c r="G5" s="91" t="s">
        <v>112</v>
      </c>
      <c r="H5" s="91"/>
      <c r="I5" s="91"/>
      <c r="J5" s="91"/>
      <c r="K5" s="79" t="s">
        <v>113</v>
      </c>
      <c r="L5" s="79" t="s">
        <v>111</v>
      </c>
      <c r="M5" s="79" t="s">
        <v>114</v>
      </c>
      <c r="N5" s="79" t="s">
        <v>115</v>
      </c>
      <c r="O5" s="79" t="s">
        <v>116</v>
      </c>
      <c r="P5" s="79" t="s">
        <v>117</v>
      </c>
    </row>
    <row r="6" spans="1:19" ht="106.5" customHeight="1" x14ac:dyDescent="0.25">
      <c r="A6" s="79" t="s">
        <v>15</v>
      </c>
      <c r="B6" s="80" t="s">
        <v>253</v>
      </c>
      <c r="C6" s="80" t="s">
        <v>232</v>
      </c>
      <c r="D6" s="80" t="s">
        <v>129</v>
      </c>
      <c r="E6" s="80" t="s">
        <v>254</v>
      </c>
      <c r="F6" s="81" t="s">
        <v>255</v>
      </c>
      <c r="G6" s="82" t="s">
        <v>498</v>
      </c>
      <c r="H6" s="81" t="s">
        <v>273</v>
      </c>
      <c r="I6" s="82" t="s">
        <v>277</v>
      </c>
      <c r="J6" s="82" t="s">
        <v>256</v>
      </c>
      <c r="K6" s="81" t="s">
        <v>257</v>
      </c>
      <c r="L6" s="81"/>
      <c r="M6" s="83" t="s">
        <v>259</v>
      </c>
      <c r="N6" s="83" t="s">
        <v>259</v>
      </c>
      <c r="O6" s="82" t="s">
        <v>260</v>
      </c>
      <c r="P6" s="83" t="s">
        <v>259</v>
      </c>
      <c r="Q6" s="80"/>
      <c r="R6" s="81" t="s">
        <v>488</v>
      </c>
      <c r="S6" s="81" t="s">
        <v>489</v>
      </c>
    </row>
    <row r="7" spans="1:19" ht="90" customHeight="1" x14ac:dyDescent="0.25">
      <c r="A7" s="79" t="s">
        <v>17</v>
      </c>
      <c r="B7" s="81" t="s">
        <v>234</v>
      </c>
      <c r="C7" s="80" t="s">
        <v>232</v>
      </c>
      <c r="D7" s="80" t="s">
        <v>129</v>
      </c>
      <c r="E7" s="80">
        <v>2</v>
      </c>
      <c r="F7" s="81" t="s">
        <v>494</v>
      </c>
      <c r="G7" s="82" t="s">
        <v>498</v>
      </c>
      <c r="H7" s="81" t="s">
        <v>273</v>
      </c>
      <c r="I7" s="82" t="s">
        <v>277</v>
      </c>
      <c r="J7" s="82" t="s">
        <v>256</v>
      </c>
      <c r="K7" s="81" t="s">
        <v>257</v>
      </c>
      <c r="L7" s="81" t="s">
        <v>258</v>
      </c>
      <c r="M7" s="83" t="s">
        <v>259</v>
      </c>
      <c r="N7" s="83" t="s">
        <v>259</v>
      </c>
      <c r="O7" s="82" t="s">
        <v>260</v>
      </c>
      <c r="P7" s="83" t="s">
        <v>259</v>
      </c>
      <c r="Q7" s="80"/>
      <c r="R7" s="81" t="s">
        <v>490</v>
      </c>
      <c r="S7" s="80"/>
    </row>
    <row r="8" spans="1:19" ht="330" x14ac:dyDescent="0.25">
      <c r="A8" s="79" t="s">
        <v>118</v>
      </c>
      <c r="B8" s="80" t="s">
        <v>235</v>
      </c>
      <c r="C8" s="80" t="s">
        <v>232</v>
      </c>
      <c r="D8" s="80" t="s">
        <v>129</v>
      </c>
      <c r="E8" s="80">
        <v>2</v>
      </c>
      <c r="F8" s="81" t="s">
        <v>501</v>
      </c>
      <c r="G8" s="82" t="s">
        <v>272</v>
      </c>
      <c r="H8" s="81" t="s">
        <v>273</v>
      </c>
      <c r="I8" s="82" t="s">
        <v>277</v>
      </c>
      <c r="J8" s="82" t="s">
        <v>256</v>
      </c>
      <c r="K8" s="81" t="s">
        <v>257</v>
      </c>
      <c r="L8" s="81" t="s">
        <v>258</v>
      </c>
      <c r="M8" s="83" t="s">
        <v>259</v>
      </c>
      <c r="N8" s="83" t="s">
        <v>259</v>
      </c>
      <c r="O8" s="82" t="s">
        <v>260</v>
      </c>
      <c r="P8" s="83" t="s">
        <v>259</v>
      </c>
      <c r="Q8" s="80"/>
      <c r="R8" s="81" t="s">
        <v>491</v>
      </c>
      <c r="S8" s="81" t="s">
        <v>489</v>
      </c>
    </row>
    <row r="9" spans="1:19" ht="330" x14ac:dyDescent="0.25">
      <c r="A9" s="79" t="s">
        <v>119</v>
      </c>
      <c r="B9" s="80" t="s">
        <v>236</v>
      </c>
      <c r="C9" s="80" t="s">
        <v>232</v>
      </c>
      <c r="D9" s="80" t="s">
        <v>129</v>
      </c>
      <c r="E9" s="80">
        <v>2</v>
      </c>
      <c r="F9" s="81" t="s">
        <v>496</v>
      </c>
      <c r="G9" s="82" t="s">
        <v>272</v>
      </c>
      <c r="H9" s="81" t="s">
        <v>273</v>
      </c>
      <c r="I9" s="82" t="s">
        <v>277</v>
      </c>
      <c r="J9" s="82" t="s">
        <v>256</v>
      </c>
      <c r="K9" s="81" t="s">
        <v>257</v>
      </c>
      <c r="L9" s="81" t="s">
        <v>258</v>
      </c>
      <c r="M9" s="83" t="s">
        <v>259</v>
      </c>
      <c r="N9" s="83" t="s">
        <v>259</v>
      </c>
      <c r="O9" s="82" t="s">
        <v>260</v>
      </c>
      <c r="P9" s="83" t="s">
        <v>259</v>
      </c>
      <c r="Q9" s="80"/>
      <c r="R9" s="81" t="s">
        <v>491</v>
      </c>
      <c r="S9" s="81" t="s">
        <v>489</v>
      </c>
    </row>
    <row r="10" spans="1:19" ht="188.45" customHeight="1" x14ac:dyDescent="0.25">
      <c r="A10" s="79" t="s">
        <v>120</v>
      </c>
      <c r="B10" s="81" t="s">
        <v>237</v>
      </c>
      <c r="C10" s="80" t="s">
        <v>232</v>
      </c>
      <c r="D10" s="81" t="s">
        <v>146</v>
      </c>
      <c r="E10" s="80">
        <v>5</v>
      </c>
      <c r="F10" s="81" t="s">
        <v>262</v>
      </c>
      <c r="G10" s="82" t="s">
        <v>499</v>
      </c>
      <c r="H10" s="82" t="s">
        <v>282</v>
      </c>
      <c r="I10" s="82" t="s">
        <v>278</v>
      </c>
      <c r="J10" s="82" t="s">
        <v>261</v>
      </c>
      <c r="K10" s="81" t="s">
        <v>257</v>
      </c>
      <c r="L10" s="81" t="s">
        <v>258</v>
      </c>
      <c r="M10" s="83" t="s">
        <v>259</v>
      </c>
      <c r="N10" s="83" t="s">
        <v>259</v>
      </c>
      <c r="O10" s="83" t="s">
        <v>259</v>
      </c>
      <c r="P10" s="83" t="s">
        <v>259</v>
      </c>
      <c r="Q10" s="80"/>
      <c r="R10" s="81" t="s">
        <v>488</v>
      </c>
      <c r="S10" s="81" t="s">
        <v>489</v>
      </c>
    </row>
    <row r="11" spans="1:19" ht="96" customHeight="1" x14ac:dyDescent="0.25">
      <c r="A11" s="79" t="s">
        <v>121</v>
      </c>
      <c r="B11" s="81" t="s">
        <v>279</v>
      </c>
      <c r="C11" s="81" t="s">
        <v>232</v>
      </c>
      <c r="D11" s="80" t="s">
        <v>187</v>
      </c>
      <c r="E11" s="81" t="s">
        <v>497</v>
      </c>
      <c r="F11" s="81" t="s">
        <v>502</v>
      </c>
      <c r="G11" s="82" t="s">
        <v>498</v>
      </c>
      <c r="H11" s="80" t="str">
        <f>IF(ISNUMBER(SEARCH([1]Tiltaksanalyse!$A$93,$D11)),[1]Tiltaksanalyse!D$93,IF(ISNUMBER(SEARCH([1]Tiltaksanalyse!$A$94,[1]Tiltaksanalyse!$D16)),[1]Tiltaksanalyse!D$94,IF(ISNUMBER(SEARCH([1]Tiltaksanalyse!$A$95,[1]Tiltaksanalyse!$D16)),[1]Tiltaksanalyse!D$95,IF(ISNUMBER(SEARCH([1]Tiltaksanalyse!$A$96,[1]Tiltaksanalyse!$D16)),[1]Tiltaksanalyse!D$96,IF(ISNUMBER(SEARCH([1]Tiltaksanalyse!$A$97,[1]Tiltaksanalyse!$D16)),[1]Tiltaksanalyse!D$97,IF(ISNUMBER(SEARCH([1]Tiltaksanalyse!$A$98,[1]Tiltaksanalyse!$D16)),[1]Tiltaksanalyse!D$98,IF(ISNUMBER(SEARCH([1]Tiltaksanalyse!$A$99,[1]Tiltaksanalyse!$D16)),[1]Tiltaksanalyse!D$99,IF(ISNUMBER(SEARCH([1]Tiltaksanalyse!$A$100,[1]Tiltaksanalyse!$D16)),[1]Tiltaksanalyse!D$100,IF(ISNUMBER(SEARCH([1]Tiltaksanalyse!$A$101,[1]Tiltaksanalyse!$D16)),[1]Tiltaksanalyse!D$101,IF(ISNUMBER(SEARCH([1]Tiltaksanalyse!$A$102,[1]Tiltaksanalyse!$D16)),[1]Tiltaksanalyse!D$102,IF(ISNUMBER(SEARCH([1]Tiltaksanalyse!$A$103,[1]Tiltaksanalyse!$D16)),[1]Tiltaksanalyse!D$103,IF(ISNUMBER(SEARCH([1]Tiltaksanalyse!$A$104,[1]Tiltaksanalyse!$D16)),[1]Tiltaksanalyse!D$104,IF(ISNUMBER(SEARCH([1]Tiltaksanalyse!$A$105,[1]Tiltaksanalyse!$D16)),[1]Tiltaksanalyse!D$105,IF(ISNUMBER(SEARCH([1]Tiltaksanalyse!$A$106,[1]Tiltaksanalyse!$D16)),[1]Tiltaksanalyse!D$106,IF(ISNUMBER(SEARCH([1]Tiltaksanalyse!$A$108,[1]Tiltaksanalyse!$D16)),[1]Tiltaksanalyse!D$107,"")))))))))))))))</f>
        <v/>
      </c>
      <c r="I11" s="80" t="str">
        <f>IF(ISNUMBER(SEARCH([1]Tiltaksanalyse!$A$93,$D11)),[1]Tiltaksanalyse!E$93,IF(ISNUMBER(SEARCH([1]Tiltaksanalyse!$A$94,[1]Tiltaksanalyse!$D16)),[1]Tiltaksanalyse!E$94,IF(ISNUMBER(SEARCH([1]Tiltaksanalyse!$A$95,[1]Tiltaksanalyse!$D16)),[1]Tiltaksanalyse!E$95,IF(ISNUMBER(SEARCH([1]Tiltaksanalyse!$A$96,[1]Tiltaksanalyse!$D16)),[1]Tiltaksanalyse!E$96,IF(ISNUMBER(SEARCH([1]Tiltaksanalyse!$A$97,[1]Tiltaksanalyse!$D16)),[1]Tiltaksanalyse!E$97,IF(ISNUMBER(SEARCH([1]Tiltaksanalyse!$A$98,[1]Tiltaksanalyse!$D16)),[1]Tiltaksanalyse!E$98,IF(ISNUMBER(SEARCH([1]Tiltaksanalyse!$A$99,[1]Tiltaksanalyse!$D16)),[1]Tiltaksanalyse!E$99,IF(ISNUMBER(SEARCH([1]Tiltaksanalyse!$A$100,[1]Tiltaksanalyse!$D16)),[1]Tiltaksanalyse!E$100,IF(ISNUMBER(SEARCH([1]Tiltaksanalyse!$A$101,[1]Tiltaksanalyse!$D16)),[1]Tiltaksanalyse!E$101,IF(ISNUMBER(SEARCH([1]Tiltaksanalyse!$A$102,[1]Tiltaksanalyse!$D16)),[1]Tiltaksanalyse!E$102,IF(ISNUMBER(SEARCH([1]Tiltaksanalyse!$A$103,[1]Tiltaksanalyse!$D16)),[1]Tiltaksanalyse!E$103,IF(ISNUMBER(SEARCH([1]Tiltaksanalyse!$A$104,[1]Tiltaksanalyse!$D16)),[1]Tiltaksanalyse!E$104,IF(ISNUMBER(SEARCH([1]Tiltaksanalyse!$A$105,[1]Tiltaksanalyse!$D16)),[1]Tiltaksanalyse!E$105,IF(ISNUMBER(SEARCH([1]Tiltaksanalyse!$A$106,[1]Tiltaksanalyse!$D16)),[1]Tiltaksanalyse!E$106,IF(ISNUMBER(SEARCH([1]Tiltaksanalyse!$A$108,[1]Tiltaksanalyse!$D16)),[1]Tiltaksanalyse!E$107,"")))))))))))))))</f>
        <v/>
      </c>
      <c r="J11" s="80" t="str">
        <f>IF(ISNUMBER(SEARCH([1]Tiltaksanalyse!$A$93,$D11)),[1]Tiltaksanalyse!F$93,IF(ISNUMBER(SEARCH([1]Tiltaksanalyse!$A$94,[1]Tiltaksanalyse!$D16)),[1]Tiltaksanalyse!F$94,IF(ISNUMBER(SEARCH([1]Tiltaksanalyse!$A$95,[1]Tiltaksanalyse!$D16)),[1]Tiltaksanalyse!F$95,IF(ISNUMBER(SEARCH([1]Tiltaksanalyse!$A$96,[1]Tiltaksanalyse!$D16)),[1]Tiltaksanalyse!F$96,IF(ISNUMBER(SEARCH([1]Tiltaksanalyse!$A$97,[1]Tiltaksanalyse!$D16)),[1]Tiltaksanalyse!F$97,IF(ISNUMBER(SEARCH([1]Tiltaksanalyse!$A$98,[1]Tiltaksanalyse!$D16)),[1]Tiltaksanalyse!F$98,IF(ISNUMBER(SEARCH([1]Tiltaksanalyse!$A$99,[1]Tiltaksanalyse!$D16)),[1]Tiltaksanalyse!F$99,IF(ISNUMBER(SEARCH([1]Tiltaksanalyse!$A$100,[1]Tiltaksanalyse!$D16)),[1]Tiltaksanalyse!F$100,IF(ISNUMBER(SEARCH([1]Tiltaksanalyse!$A$101,[1]Tiltaksanalyse!$D16)),[1]Tiltaksanalyse!F$101,IF(ISNUMBER(SEARCH([1]Tiltaksanalyse!$A$102,[1]Tiltaksanalyse!$D16)),[1]Tiltaksanalyse!F$102,IF(ISNUMBER(SEARCH([1]Tiltaksanalyse!$A$103,[1]Tiltaksanalyse!$D16)),[1]Tiltaksanalyse!F$103,IF(ISNUMBER(SEARCH([1]Tiltaksanalyse!$A$104,[1]Tiltaksanalyse!$D16)),[1]Tiltaksanalyse!F$104,IF(ISNUMBER(SEARCH([1]Tiltaksanalyse!$A$105,[1]Tiltaksanalyse!$D16)),[1]Tiltaksanalyse!F$105,IF(ISNUMBER(SEARCH([1]Tiltaksanalyse!$A$106,[1]Tiltaksanalyse!$D16)),[1]Tiltaksanalyse!F$106,IF(ISNUMBER(SEARCH([1]Tiltaksanalyse!$A$108,[1]Tiltaksanalyse!$D16)),[1]Tiltaksanalyse!F$107,"")))))))))))))))</f>
        <v/>
      </c>
      <c r="K11" s="81" t="s">
        <v>257</v>
      </c>
      <c r="L11" s="81"/>
      <c r="M11" s="83" t="s">
        <v>259</v>
      </c>
      <c r="N11" s="83" t="s">
        <v>259</v>
      </c>
      <c r="O11" s="83" t="s">
        <v>259</v>
      </c>
      <c r="P11" s="83" t="s">
        <v>259</v>
      </c>
      <c r="Q11" s="80"/>
      <c r="R11" s="81" t="s">
        <v>490</v>
      </c>
      <c r="S11" s="80"/>
    </row>
    <row r="12" spans="1:19" x14ac:dyDescent="0.25">
      <c r="A12" s="79"/>
    </row>
    <row r="13" spans="1:19" x14ac:dyDescent="0.25">
      <c r="A13" s="79" t="s">
        <v>74</v>
      </c>
    </row>
    <row r="14" spans="1:19" ht="150" x14ac:dyDescent="0.25">
      <c r="A14" s="79" t="s">
        <v>493</v>
      </c>
      <c r="B14" s="81" t="s">
        <v>231</v>
      </c>
      <c r="C14" s="80" t="s">
        <v>232</v>
      </c>
      <c r="D14" s="80" t="s">
        <v>154</v>
      </c>
      <c r="E14" s="80">
        <v>5</v>
      </c>
      <c r="F14" s="81" t="s">
        <v>233</v>
      </c>
      <c r="G14" s="88"/>
      <c r="H14" s="88"/>
      <c r="I14" s="88"/>
      <c r="J14" s="88"/>
      <c r="K14" s="88"/>
      <c r="L14" s="84"/>
      <c r="M14" s="84"/>
      <c r="N14" s="84"/>
      <c r="O14" s="84"/>
      <c r="P14" s="84"/>
      <c r="Q14" s="84"/>
      <c r="R14" s="80" t="s">
        <v>238</v>
      </c>
    </row>
    <row r="15" spans="1:19" x14ac:dyDescent="0.25">
      <c r="A15" s="79"/>
    </row>
    <row r="16" spans="1:19" x14ac:dyDescent="0.25">
      <c r="A16" s="79"/>
    </row>
    <row r="17" spans="1:10" x14ac:dyDescent="0.25">
      <c r="A17" s="79"/>
    </row>
    <row r="18" spans="1:10" x14ac:dyDescent="0.25">
      <c r="A18" s="79"/>
      <c r="F18" s="85" t="s">
        <v>196</v>
      </c>
    </row>
    <row r="19" spans="1:10" x14ac:dyDescent="0.25">
      <c r="A19" s="79" t="s">
        <v>76</v>
      </c>
      <c r="B19" s="79" t="s">
        <v>6</v>
      </c>
      <c r="C19" s="79"/>
      <c r="D19" s="79"/>
      <c r="E19" s="79"/>
      <c r="F19" s="79" t="s">
        <v>12</v>
      </c>
      <c r="G19" s="79"/>
      <c r="J19" s="79" t="s">
        <v>80</v>
      </c>
    </row>
    <row r="20" spans="1:10" ht="15" customHeight="1" x14ac:dyDescent="0.25">
      <c r="A20" s="79"/>
      <c r="B20" s="79" t="s">
        <v>9</v>
      </c>
      <c r="C20" s="79" t="s">
        <v>10</v>
      </c>
      <c r="D20" s="79"/>
      <c r="E20" s="79" t="s">
        <v>11</v>
      </c>
      <c r="F20" s="79" t="s">
        <v>9</v>
      </c>
      <c r="G20" s="79" t="s">
        <v>10</v>
      </c>
      <c r="H20" s="79" t="s">
        <v>11</v>
      </c>
      <c r="I20" s="79"/>
    </row>
    <row r="21" spans="1:10" ht="15" customHeight="1" x14ac:dyDescent="0.25">
      <c r="A21" s="79" t="s">
        <v>75</v>
      </c>
      <c r="D21" s="79"/>
      <c r="E21" s="79"/>
      <c r="F21" s="79"/>
      <c r="G21" s="79"/>
      <c r="H21" s="79"/>
      <c r="I21" s="79"/>
      <c r="J21" s="79"/>
    </row>
    <row r="22" spans="1:10" ht="15" customHeight="1" x14ac:dyDescent="0.25">
      <c r="A22" s="79" t="s">
        <v>15</v>
      </c>
      <c r="B22" s="80" t="s">
        <v>274</v>
      </c>
      <c r="C22" s="80"/>
      <c r="D22" s="84"/>
      <c r="E22" s="84"/>
      <c r="F22" s="84" t="s">
        <v>193</v>
      </c>
      <c r="G22" s="84"/>
      <c r="H22" s="84"/>
      <c r="I22" s="84"/>
      <c r="J22" s="84"/>
    </row>
    <row r="23" spans="1:10" ht="15" customHeight="1" x14ac:dyDescent="0.25">
      <c r="A23" s="79" t="s">
        <v>17</v>
      </c>
      <c r="B23" s="84"/>
      <c r="C23" s="84"/>
      <c r="D23" s="84"/>
      <c r="E23" s="84"/>
      <c r="F23" s="84"/>
      <c r="G23" s="84"/>
      <c r="H23" s="84"/>
      <c r="I23" s="84"/>
      <c r="J23" s="84"/>
    </row>
    <row r="24" spans="1:10" ht="15" customHeight="1" x14ac:dyDescent="0.25">
      <c r="A24" s="79" t="s">
        <v>118</v>
      </c>
      <c r="B24" s="84"/>
      <c r="C24" s="84"/>
      <c r="D24" s="84"/>
      <c r="E24" s="84"/>
      <c r="F24" s="84"/>
      <c r="G24" s="84"/>
      <c r="H24" s="84"/>
      <c r="I24" s="84"/>
      <c r="J24" s="84"/>
    </row>
    <row r="25" spans="1:10" ht="15" customHeight="1" x14ac:dyDescent="0.25">
      <c r="A25" s="79" t="s">
        <v>119</v>
      </c>
      <c r="B25" s="84"/>
      <c r="C25" s="84"/>
      <c r="D25" s="84"/>
      <c r="E25" s="84"/>
      <c r="F25" s="84"/>
      <c r="G25" s="84"/>
      <c r="H25" s="84"/>
      <c r="I25" s="84"/>
      <c r="J25" s="84"/>
    </row>
    <row r="26" spans="1:10" ht="15" customHeight="1" x14ac:dyDescent="0.25">
      <c r="A26" s="79" t="s">
        <v>120</v>
      </c>
      <c r="B26" s="84"/>
      <c r="C26" s="84"/>
      <c r="D26" s="84"/>
      <c r="E26" s="84"/>
      <c r="F26" s="84"/>
      <c r="G26" s="84"/>
      <c r="H26" s="84"/>
      <c r="I26" s="84"/>
      <c r="J26" s="84"/>
    </row>
    <row r="27" spans="1:10" ht="15" customHeight="1" x14ac:dyDescent="0.25">
      <c r="A27" s="79" t="s">
        <v>121</v>
      </c>
      <c r="B27" s="84"/>
      <c r="C27" s="84"/>
      <c r="D27" s="84"/>
      <c r="E27" s="84"/>
      <c r="F27" s="84"/>
      <c r="G27" s="84"/>
      <c r="H27" s="84"/>
      <c r="I27" s="84"/>
      <c r="J27" s="84"/>
    </row>
    <row r="28" spans="1:10" ht="15" customHeight="1" x14ac:dyDescent="0.25">
      <c r="A28" s="79"/>
    </row>
    <row r="31" spans="1:10" x14ac:dyDescent="0.25">
      <c r="F31" s="85" t="s">
        <v>195</v>
      </c>
    </row>
    <row r="32" spans="1:10" x14ac:dyDescent="0.25">
      <c r="A32" s="79"/>
      <c r="B32" s="79" t="s">
        <v>4</v>
      </c>
      <c r="C32" s="79" t="s">
        <v>4</v>
      </c>
      <c r="D32" s="79" t="s">
        <v>4</v>
      </c>
      <c r="E32" s="79"/>
      <c r="F32" s="79" t="s">
        <v>12</v>
      </c>
      <c r="G32" s="79" t="s">
        <v>5</v>
      </c>
      <c r="H32" s="79" t="s">
        <v>95</v>
      </c>
      <c r="I32" s="79" t="s">
        <v>54</v>
      </c>
    </row>
    <row r="33" spans="1:9" x14ac:dyDescent="0.25">
      <c r="A33" s="79" t="s">
        <v>13</v>
      </c>
      <c r="B33" s="80">
        <v>1</v>
      </c>
      <c r="C33" s="80"/>
      <c r="D33" s="80"/>
      <c r="E33" s="80"/>
      <c r="F33" s="80" t="s">
        <v>193</v>
      </c>
      <c r="G33" s="81" t="s">
        <v>488</v>
      </c>
      <c r="H33" s="81" t="s">
        <v>489</v>
      </c>
      <c r="I33" s="81"/>
    </row>
    <row r="34" spans="1:9" ht="105" x14ac:dyDescent="0.25">
      <c r="A34" s="79" t="s">
        <v>14</v>
      </c>
      <c r="B34" s="80">
        <v>1</v>
      </c>
      <c r="C34" s="80">
        <v>3</v>
      </c>
      <c r="D34" s="80">
        <v>4</v>
      </c>
      <c r="E34" s="80"/>
      <c r="F34" s="80" t="s">
        <v>275</v>
      </c>
      <c r="G34" s="81" t="s">
        <v>488</v>
      </c>
      <c r="H34" s="81" t="s">
        <v>489</v>
      </c>
      <c r="I34" s="89" t="s">
        <v>492</v>
      </c>
    </row>
    <row r="35" spans="1:9" ht="105" x14ac:dyDescent="0.25">
      <c r="A35" s="79" t="s">
        <v>16</v>
      </c>
      <c r="B35" s="80">
        <v>1</v>
      </c>
      <c r="C35" s="80">
        <v>3</v>
      </c>
      <c r="D35" s="80">
        <v>5</v>
      </c>
      <c r="E35" s="80">
        <v>6</v>
      </c>
      <c r="F35" s="80" t="s">
        <v>276</v>
      </c>
      <c r="G35" s="81" t="s">
        <v>488</v>
      </c>
      <c r="H35" s="81" t="s">
        <v>489</v>
      </c>
      <c r="I35" s="89" t="s">
        <v>492</v>
      </c>
    </row>
    <row r="36" spans="1:9" ht="105" x14ac:dyDescent="0.25">
      <c r="A36" s="79" t="s">
        <v>280</v>
      </c>
      <c r="B36" s="80">
        <v>1</v>
      </c>
      <c r="C36" s="80">
        <v>4</v>
      </c>
      <c r="D36" s="80">
        <v>5</v>
      </c>
      <c r="E36" s="80">
        <v>6</v>
      </c>
      <c r="F36" s="80" t="s">
        <v>275</v>
      </c>
      <c r="G36" s="81" t="s">
        <v>488</v>
      </c>
      <c r="H36" s="81" t="s">
        <v>489</v>
      </c>
      <c r="I36" s="89" t="s">
        <v>492</v>
      </c>
    </row>
    <row r="37" spans="1:9" x14ac:dyDescent="0.25">
      <c r="A37" s="79"/>
    </row>
    <row r="38" spans="1:9" x14ac:dyDescent="0.25">
      <c r="A38" s="79"/>
      <c r="F38" s="85"/>
    </row>
    <row r="39" spans="1:9" x14ac:dyDescent="0.25">
      <c r="A39" s="79"/>
      <c r="F39" s="85"/>
    </row>
    <row r="40" spans="1:9" x14ac:dyDescent="0.25">
      <c r="A40" s="79"/>
      <c r="F40" s="85" t="s">
        <v>92</v>
      </c>
    </row>
    <row r="41" spans="1:9" x14ac:dyDescent="0.25">
      <c r="A41" s="79" t="s">
        <v>87</v>
      </c>
      <c r="F41" s="85" t="s">
        <v>93</v>
      </c>
    </row>
    <row r="42" spans="1:9" x14ac:dyDescent="0.25">
      <c r="A42" s="79" t="s">
        <v>94</v>
      </c>
      <c r="B42" s="79" t="s">
        <v>88</v>
      </c>
      <c r="C42" s="79" t="s">
        <v>89</v>
      </c>
      <c r="D42" s="79"/>
      <c r="E42" s="79" t="s">
        <v>90</v>
      </c>
      <c r="F42" s="79" t="s">
        <v>91</v>
      </c>
      <c r="G42" s="79" t="s">
        <v>3</v>
      </c>
    </row>
    <row r="43" spans="1:9" x14ac:dyDescent="0.25">
      <c r="A43" s="79" t="s">
        <v>96</v>
      </c>
      <c r="B43" s="81"/>
      <c r="C43" s="81"/>
      <c r="D43" s="80"/>
      <c r="E43" s="81"/>
      <c r="F43" s="80"/>
      <c r="G43" s="80"/>
    </row>
    <row r="44" spans="1:9" x14ac:dyDescent="0.25">
      <c r="A44" s="79" t="s">
        <v>97</v>
      </c>
      <c r="B44" s="80"/>
      <c r="C44" s="80"/>
      <c r="D44" s="80"/>
      <c r="E44" s="80"/>
      <c r="F44" s="80"/>
      <c r="G44" s="80"/>
    </row>
    <row r="51" spans="1:2" x14ac:dyDescent="0.25">
      <c r="A51" s="79" t="s">
        <v>83</v>
      </c>
    </row>
    <row r="52" spans="1:2" x14ac:dyDescent="0.25">
      <c r="A52" s="79" t="s">
        <v>84</v>
      </c>
      <c r="B52" s="80" t="s">
        <v>503</v>
      </c>
    </row>
    <row r="53" spans="1:2" ht="300" x14ac:dyDescent="0.25">
      <c r="A53" s="79" t="s">
        <v>85</v>
      </c>
      <c r="B53" s="81" t="s">
        <v>495</v>
      </c>
    </row>
    <row r="87" spans="1:8" x14ac:dyDescent="0.25">
      <c r="A87" s="87" t="s">
        <v>122</v>
      </c>
      <c r="B87" s="90"/>
      <c r="C87" s="90"/>
      <c r="D87" s="90"/>
      <c r="E87" s="90"/>
      <c r="F87" s="90"/>
    </row>
    <row r="88" spans="1:8" x14ac:dyDescent="0.25">
      <c r="A88" s="87" t="s">
        <v>123</v>
      </c>
      <c r="B88" s="87" t="s">
        <v>124</v>
      </c>
      <c r="C88" s="87" t="s">
        <v>125</v>
      </c>
      <c r="D88" s="87" t="s">
        <v>126</v>
      </c>
      <c r="E88" s="87" t="s">
        <v>127</v>
      </c>
      <c r="F88" s="87" t="s">
        <v>128</v>
      </c>
      <c r="G88" s="79"/>
      <c r="H88" s="79"/>
    </row>
    <row r="89" spans="1:8" x14ac:dyDescent="0.25">
      <c r="A89" s="90" t="s">
        <v>129</v>
      </c>
      <c r="B89" s="90" t="s">
        <v>130</v>
      </c>
      <c r="C89" s="90" t="s">
        <v>131</v>
      </c>
      <c r="D89" s="90" t="s">
        <v>132</v>
      </c>
      <c r="E89" s="90" t="s">
        <v>133</v>
      </c>
      <c r="F89" s="90" t="s">
        <v>134</v>
      </c>
    </row>
    <row r="90" spans="1:8" x14ac:dyDescent="0.25">
      <c r="A90" s="90" t="s">
        <v>135</v>
      </c>
      <c r="B90" s="90" t="s">
        <v>136</v>
      </c>
      <c r="C90" s="90" t="s">
        <v>137</v>
      </c>
      <c r="D90" s="90" t="s">
        <v>138</v>
      </c>
      <c r="E90" s="90" t="s">
        <v>139</v>
      </c>
      <c r="F90" s="90" t="s">
        <v>140</v>
      </c>
    </row>
    <row r="91" spans="1:8" x14ac:dyDescent="0.25">
      <c r="A91" s="90" t="s">
        <v>141</v>
      </c>
      <c r="B91" s="90" t="s">
        <v>142</v>
      </c>
      <c r="C91" s="90" t="s">
        <v>131</v>
      </c>
      <c r="D91" s="90" t="s">
        <v>143</v>
      </c>
      <c r="E91" s="90" t="s">
        <v>144</v>
      </c>
      <c r="F91" s="90" t="s">
        <v>145</v>
      </c>
    </row>
    <row r="92" spans="1:8" x14ac:dyDescent="0.25">
      <c r="A92" s="90" t="s">
        <v>146</v>
      </c>
      <c r="B92" s="90" t="s">
        <v>147</v>
      </c>
      <c r="C92" s="90" t="s">
        <v>131</v>
      </c>
      <c r="D92" s="90" t="s">
        <v>148</v>
      </c>
      <c r="E92" s="90" t="s">
        <v>149</v>
      </c>
      <c r="F92" s="90" t="s">
        <v>145</v>
      </c>
    </row>
    <row r="93" spans="1:8" x14ac:dyDescent="0.25">
      <c r="A93" s="90" t="s">
        <v>150</v>
      </c>
      <c r="B93" s="90" t="s">
        <v>151</v>
      </c>
      <c r="C93" s="90" t="s">
        <v>131</v>
      </c>
      <c r="D93" s="90" t="s">
        <v>152</v>
      </c>
      <c r="E93" s="90" t="s">
        <v>153</v>
      </c>
      <c r="F93" s="90" t="s">
        <v>145</v>
      </c>
    </row>
    <row r="94" spans="1:8" x14ac:dyDescent="0.25">
      <c r="A94" s="90" t="s">
        <v>154</v>
      </c>
      <c r="B94" s="90" t="s">
        <v>155</v>
      </c>
      <c r="C94" s="90" t="s">
        <v>131</v>
      </c>
      <c r="D94" s="90" t="s">
        <v>156</v>
      </c>
      <c r="E94" s="90" t="s">
        <v>157</v>
      </c>
      <c r="F94" s="90" t="s">
        <v>145</v>
      </c>
    </row>
    <row r="95" spans="1:8" x14ac:dyDescent="0.25">
      <c r="A95" s="90" t="s">
        <v>158</v>
      </c>
      <c r="B95" s="90" t="s">
        <v>159</v>
      </c>
      <c r="C95" s="90" t="s">
        <v>131</v>
      </c>
      <c r="D95" s="90" t="s">
        <v>160</v>
      </c>
      <c r="E95" s="90" t="s">
        <v>161</v>
      </c>
      <c r="F95" s="90" t="s">
        <v>140</v>
      </c>
    </row>
    <row r="96" spans="1:8" x14ac:dyDescent="0.25">
      <c r="A96" s="90" t="s">
        <v>162</v>
      </c>
      <c r="B96" s="90" t="s">
        <v>163</v>
      </c>
      <c r="C96" s="90" t="s">
        <v>164</v>
      </c>
      <c r="D96" s="90" t="s">
        <v>161</v>
      </c>
      <c r="E96" s="90" t="s">
        <v>160</v>
      </c>
      <c r="F96" s="90" t="s">
        <v>165</v>
      </c>
    </row>
    <row r="97" spans="1:7" x14ac:dyDescent="0.25">
      <c r="A97" s="90" t="s">
        <v>166</v>
      </c>
      <c r="B97" s="90" t="s">
        <v>167</v>
      </c>
      <c r="C97" s="90" t="s">
        <v>168</v>
      </c>
      <c r="D97" s="90" t="s">
        <v>161</v>
      </c>
      <c r="E97" s="90" t="s">
        <v>169</v>
      </c>
      <c r="F97" s="90" t="s">
        <v>160</v>
      </c>
    </row>
    <row r="98" spans="1:7" x14ac:dyDescent="0.25">
      <c r="A98" s="90" t="s">
        <v>170</v>
      </c>
      <c r="B98" s="90" t="s">
        <v>171</v>
      </c>
      <c r="C98" s="90" t="s">
        <v>172</v>
      </c>
      <c r="D98" s="90" t="s">
        <v>173</v>
      </c>
      <c r="E98" s="90" t="s">
        <v>140</v>
      </c>
      <c r="F98" s="90" t="s">
        <v>165</v>
      </c>
    </row>
    <row r="99" spans="1:7" x14ac:dyDescent="0.25">
      <c r="A99" s="90" t="s">
        <v>174</v>
      </c>
      <c r="B99" s="90" t="s">
        <v>175</v>
      </c>
      <c r="C99" s="90" t="s">
        <v>176</v>
      </c>
      <c r="D99" s="90" t="s">
        <v>177</v>
      </c>
      <c r="E99" s="90" t="s">
        <v>140</v>
      </c>
      <c r="F99" s="90" t="s">
        <v>165</v>
      </c>
    </row>
    <row r="100" spans="1:7" x14ac:dyDescent="0.25">
      <c r="A100" s="90" t="s">
        <v>178</v>
      </c>
      <c r="B100" s="90" t="s">
        <v>179</v>
      </c>
      <c r="C100" s="90" t="s">
        <v>180</v>
      </c>
      <c r="D100" s="90" t="s">
        <v>181</v>
      </c>
      <c r="E100" s="90" t="s">
        <v>143</v>
      </c>
      <c r="F100" s="90" t="s">
        <v>140</v>
      </c>
    </row>
    <row r="101" spans="1:7" x14ac:dyDescent="0.25">
      <c r="A101" s="90" t="s">
        <v>182</v>
      </c>
      <c r="B101" s="90" t="s">
        <v>183</v>
      </c>
      <c r="C101" s="90" t="s">
        <v>184</v>
      </c>
      <c r="D101" s="90" t="s">
        <v>185</v>
      </c>
      <c r="E101" s="90" t="s">
        <v>186</v>
      </c>
      <c r="F101" s="90" t="s">
        <v>165</v>
      </c>
    </row>
    <row r="102" spans="1:7" x14ac:dyDescent="0.25">
      <c r="A102" s="90" t="s">
        <v>187</v>
      </c>
      <c r="B102" s="90" t="s">
        <v>188</v>
      </c>
      <c r="C102" s="90" t="s">
        <v>189</v>
      </c>
      <c r="D102" s="90" t="s">
        <v>165</v>
      </c>
      <c r="E102" s="90" t="s">
        <v>165</v>
      </c>
      <c r="F102" s="90" t="s">
        <v>165</v>
      </c>
      <c r="G102" s="86" t="s">
        <v>165</v>
      </c>
    </row>
    <row r="103" spans="1:7" x14ac:dyDescent="0.25">
      <c r="A103" s="90"/>
      <c r="B103" s="90"/>
      <c r="C103" s="90"/>
      <c r="D103" s="90"/>
      <c r="E103" s="90"/>
      <c r="F103" s="90"/>
    </row>
    <row r="104" spans="1:7" x14ac:dyDescent="0.25">
      <c r="A104" s="87" t="s">
        <v>190</v>
      </c>
      <c r="B104" s="90"/>
      <c r="C104" s="90"/>
      <c r="D104" s="90"/>
      <c r="E104" s="90"/>
      <c r="F104" s="90"/>
    </row>
    <row r="105" spans="1:7" x14ac:dyDescent="0.25">
      <c r="A105" s="90" t="s">
        <v>191</v>
      </c>
      <c r="B105" s="90"/>
      <c r="C105" s="90"/>
      <c r="D105" s="90"/>
      <c r="E105" s="90"/>
      <c r="F105" s="90"/>
    </row>
    <row r="106" spans="1:7" x14ac:dyDescent="0.25">
      <c r="A106" s="90" t="s">
        <v>192</v>
      </c>
      <c r="B106" s="90"/>
      <c r="C106" s="90"/>
      <c r="D106" s="90"/>
      <c r="E106" s="90"/>
      <c r="F106" s="90"/>
    </row>
    <row r="107" spans="1:7" x14ac:dyDescent="0.25">
      <c r="A107" s="90" t="s">
        <v>193</v>
      </c>
      <c r="B107" s="90"/>
      <c r="C107" s="90"/>
      <c r="D107" s="90"/>
      <c r="E107" s="90"/>
      <c r="F107" s="90" t="s">
        <v>165</v>
      </c>
    </row>
    <row r="108" spans="1:7" x14ac:dyDescent="0.25">
      <c r="A108" s="90" t="s">
        <v>194</v>
      </c>
      <c r="B108" s="90"/>
      <c r="C108" s="90"/>
      <c r="D108" s="90"/>
      <c r="E108" s="90"/>
      <c r="F108" s="90"/>
    </row>
  </sheetData>
  <mergeCells count="3">
    <mergeCell ref="G4:J4"/>
    <mergeCell ref="M4:P4"/>
    <mergeCell ref="G5:J5"/>
  </mergeCells>
  <dataValidations count="2">
    <dataValidation type="list" allowBlank="1" showInputMessage="1" showErrorMessage="1" promptTitle="Sikkerhet i tiltaksinformasjon" sqref="K6:K11" xr:uid="{1A2C08F6-A024-4171-8320-7337165C95C4}">
      <formula1>$A$111:$A$114</formula1>
    </dataValidation>
    <dataValidation type="list" allowBlank="1" showInputMessage="1" showErrorMessage="1" promptTitle="Tiltakskategori" prompt="Vennligst velg fra nedtrekkslisten" sqref="D6:D10" xr:uid="{22C3A8C8-0684-4104-BD81-77E85E0F29E9}">
      <formula1>$A$89:$A$102</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19"/>
  <sheetViews>
    <sheetView topLeftCell="D19" zoomScale="70" zoomScaleNormal="70" workbookViewId="0">
      <selection activeCell="X44" sqref="X44"/>
    </sheetView>
  </sheetViews>
  <sheetFormatPr defaultRowHeight="15" x14ac:dyDescent="0.25"/>
  <cols>
    <col min="1" max="1" width="22.7109375" customWidth="1"/>
    <col min="2" max="4" width="12.7109375" customWidth="1"/>
    <col min="5" max="5" width="17.140625" customWidth="1"/>
    <col min="6" max="7" width="12.7109375" customWidth="1"/>
    <col min="8" max="8" width="22.140625" customWidth="1"/>
    <col min="9" max="9" width="22.28515625" customWidth="1"/>
    <col min="12" max="12" width="14.85546875" customWidth="1"/>
  </cols>
  <sheetData>
    <row r="1" spans="1:12" s="35" customFormat="1" x14ac:dyDescent="0.25">
      <c r="A1" s="35" t="s">
        <v>476</v>
      </c>
    </row>
    <row r="2" spans="1:12" s="36" customFormat="1" x14ac:dyDescent="0.25">
      <c r="A2" s="35" t="s">
        <v>292</v>
      </c>
    </row>
    <row r="3" spans="1:12" s="36" customFormat="1" x14ac:dyDescent="0.25">
      <c r="A3" s="35" t="s">
        <v>482</v>
      </c>
    </row>
    <row r="4" spans="1:12" s="36" customFormat="1" x14ac:dyDescent="0.25">
      <c r="A4" s="35" t="s">
        <v>324</v>
      </c>
    </row>
    <row r="5" spans="1:12" s="36" customFormat="1" x14ac:dyDescent="0.25"/>
    <row r="6" spans="1:12" s="35" customFormat="1" x14ac:dyDescent="0.25">
      <c r="A6" s="36"/>
      <c r="B6" s="36"/>
      <c r="C6" s="36"/>
      <c r="D6" s="36"/>
      <c r="E6" s="36"/>
    </row>
    <row r="7" spans="1:12" ht="15.75" thickBot="1" x14ac:dyDescent="0.3"/>
    <row r="8" spans="1:12" ht="15.75" thickBot="1" x14ac:dyDescent="0.3">
      <c r="A8" s="37"/>
      <c r="B8" s="92" t="s">
        <v>294</v>
      </c>
      <c r="C8" s="93"/>
      <c r="D8" s="93"/>
      <c r="E8" s="93"/>
      <c r="F8" s="94" t="s">
        <v>295</v>
      </c>
      <c r="G8" s="96" t="s">
        <v>296</v>
      </c>
      <c r="H8" s="98" t="s">
        <v>297</v>
      </c>
    </row>
    <row r="9" spans="1:12" s="41" customFormat="1" ht="34.5" customHeight="1" thickBot="1" x14ac:dyDescent="0.3">
      <c r="A9" s="38" t="s">
        <v>298</v>
      </c>
      <c r="B9" s="39" t="s">
        <v>299</v>
      </c>
      <c r="C9" s="40" t="s">
        <v>300</v>
      </c>
      <c r="D9" s="40" t="s">
        <v>301</v>
      </c>
      <c r="E9" s="40" t="s">
        <v>302</v>
      </c>
      <c r="F9" s="95"/>
      <c r="G9" s="97"/>
      <c r="H9" s="99"/>
    </row>
    <row r="10" spans="1:12" x14ac:dyDescent="0.25">
      <c r="A10" s="42" t="s">
        <v>303</v>
      </c>
      <c r="B10" s="43">
        <v>1</v>
      </c>
      <c r="C10" s="35">
        <v>4</v>
      </c>
      <c r="D10" s="35"/>
      <c r="E10" s="35">
        <f>SUM(B10:D10)</f>
        <v>5</v>
      </c>
      <c r="F10" s="44">
        <v>12</v>
      </c>
      <c r="G10" s="45">
        <f>SUM(E10:F10)</f>
        <v>17</v>
      </c>
      <c r="H10" s="46"/>
    </row>
    <row r="11" spans="1:12" s="47" customFormat="1" x14ac:dyDescent="0.25">
      <c r="A11" s="42" t="s">
        <v>304</v>
      </c>
      <c r="B11" s="43"/>
      <c r="C11" s="35"/>
      <c r="D11" s="35"/>
      <c r="E11" s="35">
        <f t="shared" ref="E11:E27" si="0">SUM(B11:D11)</f>
        <v>0</v>
      </c>
      <c r="F11" s="45"/>
      <c r="G11" s="45">
        <f t="shared" ref="G11:G27" si="1">SUM(E11:F11)</f>
        <v>0</v>
      </c>
      <c r="H11" s="46"/>
      <c r="L11"/>
    </row>
    <row r="12" spans="1:12" x14ac:dyDescent="0.25">
      <c r="A12" s="42" t="s">
        <v>305</v>
      </c>
      <c r="B12" s="43">
        <v>3</v>
      </c>
      <c r="C12" s="35">
        <v>10</v>
      </c>
      <c r="D12" s="35">
        <v>5</v>
      </c>
      <c r="E12" s="35">
        <f t="shared" si="0"/>
        <v>18</v>
      </c>
      <c r="F12" s="45">
        <v>27</v>
      </c>
      <c r="G12" s="45">
        <f t="shared" si="1"/>
        <v>45</v>
      </c>
      <c r="H12" s="46">
        <v>1</v>
      </c>
    </row>
    <row r="13" spans="1:12" x14ac:dyDescent="0.25">
      <c r="A13" s="42" t="s">
        <v>306</v>
      </c>
      <c r="B13" s="43">
        <v>14</v>
      </c>
      <c r="C13" s="35">
        <v>22</v>
      </c>
      <c r="D13" s="35">
        <v>4</v>
      </c>
      <c r="E13" s="35">
        <f t="shared" si="0"/>
        <v>40</v>
      </c>
      <c r="F13" s="45">
        <v>59</v>
      </c>
      <c r="G13" s="45">
        <f t="shared" si="1"/>
        <v>99</v>
      </c>
      <c r="H13" s="46"/>
    </row>
    <row r="14" spans="1:12" x14ac:dyDescent="0.25">
      <c r="A14" s="42" t="s">
        <v>307</v>
      </c>
      <c r="B14" s="43">
        <v>31</v>
      </c>
      <c r="C14" s="35">
        <v>61</v>
      </c>
      <c r="D14" s="35">
        <v>17</v>
      </c>
      <c r="E14" s="35">
        <f t="shared" si="0"/>
        <v>109</v>
      </c>
      <c r="F14" s="45">
        <v>90</v>
      </c>
      <c r="G14" s="45">
        <f t="shared" si="1"/>
        <v>199</v>
      </c>
      <c r="H14" s="46">
        <v>7</v>
      </c>
    </row>
    <row r="15" spans="1:12" x14ac:dyDescent="0.25">
      <c r="A15" s="42" t="s">
        <v>308</v>
      </c>
      <c r="B15" s="43"/>
      <c r="C15" s="35"/>
      <c r="D15" s="35"/>
      <c r="E15" s="35">
        <f t="shared" si="0"/>
        <v>0</v>
      </c>
      <c r="F15" s="45"/>
      <c r="G15" s="45">
        <f t="shared" si="1"/>
        <v>0</v>
      </c>
      <c r="H15" s="46"/>
    </row>
    <row r="16" spans="1:12" x14ac:dyDescent="0.25">
      <c r="A16" s="42" t="s">
        <v>309</v>
      </c>
      <c r="B16" s="43">
        <v>1</v>
      </c>
      <c r="C16" s="35">
        <v>10</v>
      </c>
      <c r="D16" s="35">
        <v>2</v>
      </c>
      <c r="E16" s="35">
        <f t="shared" si="0"/>
        <v>13</v>
      </c>
      <c r="F16" s="45">
        <v>27</v>
      </c>
      <c r="G16" s="45">
        <f t="shared" si="1"/>
        <v>40</v>
      </c>
      <c r="H16" s="46"/>
    </row>
    <row r="17" spans="1:13" x14ac:dyDescent="0.25">
      <c r="A17" s="42" t="s">
        <v>310</v>
      </c>
      <c r="B17" s="43">
        <v>2</v>
      </c>
      <c r="C17" s="35">
        <v>15</v>
      </c>
      <c r="D17" s="35">
        <v>8</v>
      </c>
      <c r="E17" s="35">
        <f t="shared" si="0"/>
        <v>25</v>
      </c>
      <c r="F17" s="45">
        <v>47</v>
      </c>
      <c r="G17" s="45">
        <f t="shared" si="1"/>
        <v>72</v>
      </c>
      <c r="H17" s="46"/>
    </row>
    <row r="18" spans="1:13" x14ac:dyDescent="0.25">
      <c r="A18" s="42" t="s">
        <v>311</v>
      </c>
      <c r="B18" s="43">
        <v>9</v>
      </c>
      <c r="C18" s="35">
        <v>26</v>
      </c>
      <c r="D18" s="35">
        <v>15</v>
      </c>
      <c r="E18" s="35">
        <f t="shared" si="0"/>
        <v>50</v>
      </c>
      <c r="F18" s="45">
        <v>169</v>
      </c>
      <c r="G18" s="45">
        <f t="shared" si="1"/>
        <v>219</v>
      </c>
      <c r="H18" s="46">
        <v>3</v>
      </c>
    </row>
    <row r="19" spans="1:13" x14ac:dyDescent="0.25">
      <c r="A19" s="42" t="s">
        <v>312</v>
      </c>
      <c r="B19" s="43"/>
      <c r="C19" s="35"/>
      <c r="D19" s="35"/>
      <c r="E19" s="35">
        <f t="shared" si="0"/>
        <v>0</v>
      </c>
      <c r="F19" s="45">
        <v>12</v>
      </c>
      <c r="G19" s="45">
        <f t="shared" si="1"/>
        <v>12</v>
      </c>
      <c r="H19" s="46"/>
    </row>
    <row r="20" spans="1:13" x14ac:dyDescent="0.25">
      <c r="A20" s="42" t="s">
        <v>313</v>
      </c>
      <c r="B20" s="43">
        <v>1</v>
      </c>
      <c r="C20" s="35">
        <v>2</v>
      </c>
      <c r="D20" s="35"/>
      <c r="E20" s="35">
        <f t="shared" si="0"/>
        <v>3</v>
      </c>
      <c r="F20" s="45">
        <v>148</v>
      </c>
      <c r="G20" s="45">
        <f t="shared" si="1"/>
        <v>151</v>
      </c>
      <c r="H20" s="46"/>
    </row>
    <row r="21" spans="1:13" x14ac:dyDescent="0.25">
      <c r="A21" s="42" t="s">
        <v>314</v>
      </c>
      <c r="B21" s="43">
        <v>2</v>
      </c>
      <c r="C21" s="35">
        <v>8</v>
      </c>
      <c r="D21" s="35"/>
      <c r="E21" s="35">
        <f t="shared" si="0"/>
        <v>10</v>
      </c>
      <c r="F21" s="45">
        <v>132</v>
      </c>
      <c r="G21" s="45">
        <f t="shared" si="1"/>
        <v>142</v>
      </c>
      <c r="H21" s="46">
        <v>96</v>
      </c>
    </row>
    <row r="22" spans="1:13" x14ac:dyDescent="0.25">
      <c r="A22" s="42" t="s">
        <v>315</v>
      </c>
      <c r="B22" s="43"/>
      <c r="C22" s="35">
        <v>1</v>
      </c>
      <c r="D22" s="35"/>
      <c r="E22" s="35">
        <f t="shared" si="0"/>
        <v>1</v>
      </c>
      <c r="F22" s="45">
        <v>21</v>
      </c>
      <c r="G22" s="45">
        <f t="shared" si="1"/>
        <v>22</v>
      </c>
      <c r="H22" s="46"/>
    </row>
    <row r="23" spans="1:13" x14ac:dyDescent="0.25">
      <c r="A23" s="42" t="s">
        <v>316</v>
      </c>
      <c r="B23" s="43">
        <v>6</v>
      </c>
      <c r="C23" s="35">
        <v>2</v>
      </c>
      <c r="D23" s="35">
        <v>2</v>
      </c>
      <c r="E23" s="35">
        <f t="shared" si="0"/>
        <v>10</v>
      </c>
      <c r="F23" s="45">
        <v>104</v>
      </c>
      <c r="G23" s="45">
        <f t="shared" si="1"/>
        <v>114</v>
      </c>
      <c r="H23" s="46"/>
    </row>
    <row r="24" spans="1:13" x14ac:dyDescent="0.25">
      <c r="A24" s="42" t="s">
        <v>317</v>
      </c>
      <c r="B24" s="43">
        <v>8</v>
      </c>
      <c r="C24" s="35">
        <v>31</v>
      </c>
      <c r="D24" s="35">
        <v>24</v>
      </c>
      <c r="E24" s="35">
        <f t="shared" si="0"/>
        <v>63</v>
      </c>
      <c r="F24" s="45">
        <v>70</v>
      </c>
      <c r="G24" s="45">
        <f t="shared" si="1"/>
        <v>133</v>
      </c>
      <c r="H24" s="46">
        <v>8</v>
      </c>
    </row>
    <row r="25" spans="1:13" x14ac:dyDescent="0.25">
      <c r="A25" s="42" t="s">
        <v>318</v>
      </c>
      <c r="B25" s="43">
        <v>2</v>
      </c>
      <c r="C25" s="35"/>
      <c r="D25" s="35"/>
      <c r="E25" s="35">
        <f t="shared" si="0"/>
        <v>2</v>
      </c>
      <c r="F25" s="45">
        <v>17</v>
      </c>
      <c r="G25" s="45">
        <f t="shared" si="1"/>
        <v>19</v>
      </c>
      <c r="H25" s="46"/>
    </row>
    <row r="26" spans="1:13" x14ac:dyDescent="0.25">
      <c r="A26" s="42" t="s">
        <v>319</v>
      </c>
      <c r="B26" s="43"/>
      <c r="C26" s="35"/>
      <c r="D26" s="35"/>
      <c r="E26" s="35">
        <f t="shared" si="0"/>
        <v>0</v>
      </c>
      <c r="F26" s="45"/>
      <c r="G26" s="45">
        <f t="shared" si="1"/>
        <v>0</v>
      </c>
      <c r="H26" s="46"/>
    </row>
    <row r="27" spans="1:13" ht="15.75" thickBot="1" x14ac:dyDescent="0.3">
      <c r="A27" s="42" t="s">
        <v>320</v>
      </c>
      <c r="B27" s="43"/>
      <c r="C27" s="35">
        <v>1</v>
      </c>
      <c r="D27" s="35"/>
      <c r="E27" s="35">
        <f t="shared" si="0"/>
        <v>1</v>
      </c>
      <c r="F27" s="45">
        <v>8</v>
      </c>
      <c r="G27" s="45">
        <f t="shared" si="1"/>
        <v>9</v>
      </c>
      <c r="H27" s="46"/>
    </row>
    <row r="28" spans="1:13" s="41" customFormat="1" ht="15.75" thickBot="1" x14ac:dyDescent="0.3">
      <c r="A28" s="48" t="s">
        <v>321</v>
      </c>
      <c r="B28" s="49">
        <f>SUM(B10:B27)</f>
        <v>80</v>
      </c>
      <c r="C28" s="50">
        <f>SUM(C10:C27)</f>
        <v>193</v>
      </c>
      <c r="D28" s="50">
        <f>SUM(D10:D27)</f>
        <v>77</v>
      </c>
      <c r="E28" s="50">
        <f>SUM(E10:E27)</f>
        <v>350</v>
      </c>
      <c r="F28" s="48">
        <f t="shared" ref="F28:H28" si="2">SUM(F10:F27)</f>
        <v>943</v>
      </c>
      <c r="G28" s="48">
        <f t="shared" si="2"/>
        <v>1293</v>
      </c>
      <c r="H28" s="51">
        <f t="shared" si="2"/>
        <v>115</v>
      </c>
      <c r="L28"/>
    </row>
    <row r="29" spans="1:13" x14ac:dyDescent="0.25">
      <c r="G29" s="45">
        <f>G28-H28</f>
        <v>1178</v>
      </c>
    </row>
    <row r="32" spans="1:13" x14ac:dyDescent="0.25">
      <c r="A32" t="s">
        <v>477</v>
      </c>
      <c r="M32" s="41"/>
    </row>
    <row r="33" spans="1:16" s="36" customFormat="1" x14ac:dyDescent="0.25">
      <c r="A33" s="35" t="s">
        <v>292</v>
      </c>
      <c r="M33"/>
    </row>
    <row r="34" spans="1:16" s="36" customFormat="1" x14ac:dyDescent="0.25">
      <c r="A34" s="35" t="s">
        <v>482</v>
      </c>
      <c r="M34"/>
    </row>
    <row r="35" spans="1:16" s="36" customFormat="1" x14ac:dyDescent="0.25">
      <c r="A35" s="35" t="s">
        <v>324</v>
      </c>
      <c r="M35"/>
    </row>
    <row r="36" spans="1:16" s="36" customFormat="1" x14ac:dyDescent="0.25">
      <c r="M36"/>
    </row>
    <row r="37" spans="1:16" s="35" customFormat="1" x14ac:dyDescent="0.25">
      <c r="A37" s="36"/>
      <c r="B37" s="36"/>
      <c r="C37" s="36"/>
      <c r="D37" s="36"/>
      <c r="E37" s="36"/>
      <c r="M37" s="36"/>
    </row>
    <row r="38" spans="1:16" s="35" customFormat="1" ht="15.75" thickBot="1" x14ac:dyDescent="0.3">
      <c r="A38"/>
      <c r="B38"/>
      <c r="C38"/>
      <c r="D38"/>
      <c r="E38"/>
      <c r="F38"/>
      <c r="G38"/>
      <c r="H38"/>
      <c r="I38"/>
      <c r="M38" s="36"/>
    </row>
    <row r="39" spans="1:16" ht="15.75" thickBot="1" x14ac:dyDescent="0.3">
      <c r="A39" s="37"/>
      <c r="B39" s="92" t="s">
        <v>294</v>
      </c>
      <c r="C39" s="93"/>
      <c r="D39" s="93"/>
      <c r="E39" s="100"/>
      <c r="F39" s="94" t="s">
        <v>295</v>
      </c>
      <c r="G39" s="96" t="s">
        <v>322</v>
      </c>
      <c r="H39" s="98" t="s">
        <v>323</v>
      </c>
      <c r="L39" s="36"/>
    </row>
    <row r="40" spans="1:16" s="41" customFormat="1" ht="34.5" customHeight="1" thickBot="1" x14ac:dyDescent="0.3">
      <c r="A40" s="38" t="s">
        <v>298</v>
      </c>
      <c r="B40" s="39" t="s">
        <v>299</v>
      </c>
      <c r="C40" s="40" t="s">
        <v>300</v>
      </c>
      <c r="D40" s="40" t="s">
        <v>301</v>
      </c>
      <c r="E40" s="40" t="s">
        <v>302</v>
      </c>
      <c r="F40" s="95"/>
      <c r="G40" s="97"/>
      <c r="H40" s="99"/>
      <c r="L40" s="36"/>
      <c r="P40" s="52"/>
    </row>
    <row r="41" spans="1:16" x14ac:dyDescent="0.25">
      <c r="A41" s="42" t="s">
        <v>303</v>
      </c>
      <c r="B41" s="53">
        <v>77.388296089624959</v>
      </c>
      <c r="C41" s="54">
        <v>173.95634591679243</v>
      </c>
      <c r="D41" s="54"/>
      <c r="E41" s="54">
        <f>SUM(B41:D41)</f>
        <v>251.34464200641739</v>
      </c>
      <c r="F41" s="55">
        <v>298.79756256230326</v>
      </c>
      <c r="G41" s="56">
        <f t="shared" ref="G41:G57" si="3">SUM(E41:F41)</f>
        <v>550.14220456872067</v>
      </c>
      <c r="H41" s="57"/>
      <c r="L41" s="35"/>
    </row>
    <row r="42" spans="1:16" x14ac:dyDescent="0.25">
      <c r="A42" s="42" t="s">
        <v>304</v>
      </c>
      <c r="B42" s="53"/>
      <c r="C42" s="54"/>
      <c r="D42" s="54"/>
      <c r="E42" s="54">
        <f t="shared" ref="E42:E58" si="4">SUM(B42:D42)</f>
        <v>0</v>
      </c>
      <c r="F42" s="58"/>
      <c r="G42" s="56">
        <f t="shared" si="3"/>
        <v>0</v>
      </c>
      <c r="H42" s="57"/>
      <c r="L42" s="35"/>
    </row>
    <row r="43" spans="1:16" x14ac:dyDescent="0.25">
      <c r="A43" s="42" t="s">
        <v>305</v>
      </c>
      <c r="B43" s="53">
        <v>321.67338758713686</v>
      </c>
      <c r="C43" s="54">
        <v>304.94</v>
      </c>
      <c r="D43" s="54">
        <v>78.28</v>
      </c>
      <c r="E43" s="54">
        <f t="shared" si="4"/>
        <v>704.89338758713689</v>
      </c>
      <c r="F43" s="58">
        <v>330.3977166301741</v>
      </c>
      <c r="G43" s="56">
        <f t="shared" si="3"/>
        <v>1035.2911042173109</v>
      </c>
      <c r="H43" s="57">
        <v>0.86</v>
      </c>
      <c r="M43" s="59"/>
    </row>
    <row r="44" spans="1:16" x14ac:dyDescent="0.25">
      <c r="A44" s="42" t="s">
        <v>306</v>
      </c>
      <c r="B44" s="53">
        <v>4827.6499999999996</v>
      </c>
      <c r="C44" s="54">
        <v>4328.09</v>
      </c>
      <c r="D44" s="54">
        <v>148.28</v>
      </c>
      <c r="E44" s="54">
        <f t="shared" si="4"/>
        <v>9304.02</v>
      </c>
      <c r="F44" s="58">
        <v>357.24848004400002</v>
      </c>
      <c r="G44" s="56">
        <f t="shared" si="3"/>
        <v>9661.2684800440002</v>
      </c>
      <c r="H44" s="57"/>
      <c r="L44" s="41"/>
    </row>
    <row r="45" spans="1:16" x14ac:dyDescent="0.25">
      <c r="A45" s="42" t="s">
        <v>307</v>
      </c>
      <c r="B45" s="53">
        <v>2957.83</v>
      </c>
      <c r="C45" s="54">
        <v>2568.85</v>
      </c>
      <c r="D45" s="54">
        <v>224.29</v>
      </c>
      <c r="E45" s="54">
        <f t="shared" si="4"/>
        <v>5750.97</v>
      </c>
      <c r="F45" s="45">
        <v>634.36</v>
      </c>
      <c r="G45" s="56">
        <f t="shared" si="3"/>
        <v>6385.33</v>
      </c>
      <c r="H45" s="57">
        <v>3.11</v>
      </c>
      <c r="L45" s="59"/>
    </row>
    <row r="46" spans="1:16" x14ac:dyDescent="0.25">
      <c r="A46" s="42" t="s">
        <v>308</v>
      </c>
      <c r="B46" s="53"/>
      <c r="C46" s="54"/>
      <c r="D46" s="54"/>
      <c r="E46" s="54">
        <f t="shared" si="4"/>
        <v>0</v>
      </c>
      <c r="F46" s="58"/>
      <c r="G46" s="56">
        <f t="shared" si="3"/>
        <v>0</v>
      </c>
      <c r="H46" s="57"/>
    </row>
    <row r="47" spans="1:16" x14ac:dyDescent="0.25">
      <c r="A47" s="42" t="s">
        <v>309</v>
      </c>
      <c r="B47" s="53">
        <v>83.201806086204456</v>
      </c>
      <c r="C47" s="54">
        <v>447.03</v>
      </c>
      <c r="D47" s="54">
        <v>66.246029857656097</v>
      </c>
      <c r="E47" s="54">
        <f t="shared" si="4"/>
        <v>596.47783594386055</v>
      </c>
      <c r="F47" s="58">
        <v>52.732524768000005</v>
      </c>
      <c r="G47" s="56">
        <f t="shared" si="3"/>
        <v>649.21036071186052</v>
      </c>
      <c r="H47" s="57"/>
      <c r="L47" s="60"/>
    </row>
    <row r="48" spans="1:16" x14ac:dyDescent="0.25">
      <c r="A48" s="42" t="s">
        <v>310</v>
      </c>
      <c r="B48" s="53">
        <v>804.32418779098725</v>
      </c>
      <c r="C48" s="54">
        <v>13111.265051542041</v>
      </c>
      <c r="D48" s="54">
        <v>2639.7593382633299</v>
      </c>
      <c r="E48" s="54">
        <f t="shared" si="4"/>
        <v>16555.34857759636</v>
      </c>
      <c r="F48" s="58">
        <v>369.232485301</v>
      </c>
      <c r="G48" s="56">
        <f t="shared" si="3"/>
        <v>16924.58106289736</v>
      </c>
      <c r="H48" s="57"/>
      <c r="L48" s="59"/>
    </row>
    <row r="49" spans="1:13" x14ac:dyDescent="0.25">
      <c r="A49" s="42" t="s">
        <v>311</v>
      </c>
      <c r="B49" s="53">
        <v>3571.96</v>
      </c>
      <c r="C49" s="54">
        <v>3429.58</v>
      </c>
      <c r="D49" s="54">
        <v>2170.66</v>
      </c>
      <c r="E49" s="54">
        <f t="shared" si="4"/>
        <v>9172.2000000000007</v>
      </c>
      <c r="F49" s="58">
        <v>2118.896155417</v>
      </c>
      <c r="G49" s="56">
        <f t="shared" si="3"/>
        <v>11291.096155417001</v>
      </c>
      <c r="H49" s="57">
        <v>37.36</v>
      </c>
      <c r="L49" s="59"/>
    </row>
    <row r="50" spans="1:13" x14ac:dyDescent="0.25">
      <c r="A50" s="42" t="s">
        <v>312</v>
      </c>
      <c r="B50" s="53"/>
      <c r="C50" s="54"/>
      <c r="D50" s="54"/>
      <c r="E50" s="54">
        <f t="shared" si="4"/>
        <v>0</v>
      </c>
      <c r="F50" s="58">
        <v>15.824806479999999</v>
      </c>
      <c r="G50" s="56">
        <f t="shared" si="3"/>
        <v>15.824806479999999</v>
      </c>
      <c r="H50" s="57"/>
      <c r="L50" s="59"/>
    </row>
    <row r="51" spans="1:13" x14ac:dyDescent="0.25">
      <c r="A51" s="42" t="s">
        <v>313</v>
      </c>
      <c r="B51" s="53"/>
      <c r="C51" s="54">
        <v>183.8917530460692</v>
      </c>
      <c r="D51" s="54"/>
      <c r="E51" s="54">
        <f t="shared" si="4"/>
        <v>183.8917530460692</v>
      </c>
      <c r="F51" s="58">
        <v>223.49169314899999</v>
      </c>
      <c r="G51" s="56">
        <f t="shared" si="3"/>
        <v>407.38344619506915</v>
      </c>
      <c r="H51" s="57"/>
      <c r="L51" s="59"/>
    </row>
    <row r="52" spans="1:13" x14ac:dyDescent="0.25">
      <c r="A52" s="42" t="s">
        <v>314</v>
      </c>
      <c r="B52" s="53">
        <v>2741.3222027564934</v>
      </c>
      <c r="C52" s="54">
        <v>861.14086876529336</v>
      </c>
      <c r="D52" s="54"/>
      <c r="E52" s="54">
        <f t="shared" si="4"/>
        <v>3602.4630715217868</v>
      </c>
      <c r="F52" s="58">
        <v>2050.3879229029999</v>
      </c>
      <c r="G52" s="56">
        <f t="shared" si="3"/>
        <v>5652.8509944247871</v>
      </c>
      <c r="H52" s="57">
        <v>1477.87</v>
      </c>
      <c r="L52" s="59"/>
    </row>
    <row r="53" spans="1:13" x14ac:dyDescent="0.25">
      <c r="A53" s="42" t="s">
        <v>315</v>
      </c>
      <c r="B53" s="53"/>
      <c r="C53" s="54">
        <v>127.48940000241001</v>
      </c>
      <c r="D53" s="54"/>
      <c r="E53" s="54">
        <f t="shared" si="4"/>
        <v>127.48940000241001</v>
      </c>
      <c r="F53" s="58">
        <v>116.941034413</v>
      </c>
      <c r="G53" s="56">
        <f t="shared" si="3"/>
        <v>244.43043441540999</v>
      </c>
      <c r="H53" s="57"/>
      <c r="L53" s="59"/>
    </row>
    <row r="54" spans="1:13" x14ac:dyDescent="0.25">
      <c r="A54" s="42" t="s">
        <v>316</v>
      </c>
      <c r="B54" s="53">
        <v>155.01229316130136</v>
      </c>
      <c r="C54" s="54">
        <v>23.730176694355272</v>
      </c>
      <c r="D54" s="54">
        <v>152.19695382041604</v>
      </c>
      <c r="E54" s="54">
        <f t="shared" si="4"/>
        <v>330.93942367607269</v>
      </c>
      <c r="F54" s="58">
        <v>485.39453794299999</v>
      </c>
      <c r="G54" s="56">
        <f t="shared" si="3"/>
        <v>816.33396161907262</v>
      </c>
      <c r="H54" s="57"/>
      <c r="L54" s="59"/>
    </row>
    <row r="55" spans="1:13" x14ac:dyDescent="0.25">
      <c r="A55" s="42" t="s">
        <v>317</v>
      </c>
      <c r="B55" s="53">
        <v>1291.4100000000001</v>
      </c>
      <c r="C55" s="54">
        <v>2139.44</v>
      </c>
      <c r="D55" s="54">
        <v>693.25</v>
      </c>
      <c r="E55" s="54">
        <f t="shared" si="4"/>
        <v>4124.1000000000004</v>
      </c>
      <c r="F55" s="58">
        <v>475.90817872700001</v>
      </c>
      <c r="G55" s="56">
        <f t="shared" si="3"/>
        <v>4600.0081787270001</v>
      </c>
      <c r="H55" s="57">
        <v>67.67</v>
      </c>
      <c r="L55" s="59"/>
    </row>
    <row r="56" spans="1:13" x14ac:dyDescent="0.25">
      <c r="A56" s="42" t="s">
        <v>318</v>
      </c>
      <c r="B56" s="53">
        <v>1175.4198191706473</v>
      </c>
      <c r="C56" s="54"/>
      <c r="D56" s="54"/>
      <c r="E56" s="54">
        <f t="shared" si="4"/>
        <v>1175.4198191706473</v>
      </c>
      <c r="F56" s="58">
        <v>91.258078250000011</v>
      </c>
      <c r="G56" s="56">
        <f t="shared" si="3"/>
        <v>1266.6778974206472</v>
      </c>
      <c r="H56" s="57"/>
      <c r="L56" s="59"/>
    </row>
    <row r="57" spans="1:13" x14ac:dyDescent="0.25">
      <c r="A57" s="42" t="s">
        <v>319</v>
      </c>
      <c r="B57" s="53"/>
      <c r="C57" s="54"/>
      <c r="D57" s="54"/>
      <c r="E57" s="54">
        <f t="shared" si="4"/>
        <v>0</v>
      </c>
      <c r="F57" s="58"/>
      <c r="G57" s="56">
        <f t="shared" si="3"/>
        <v>0</v>
      </c>
      <c r="H57" s="57"/>
      <c r="L57" s="59"/>
    </row>
    <row r="58" spans="1:13" ht="15.75" thickBot="1" x14ac:dyDescent="0.3">
      <c r="A58" s="42" t="s">
        <v>320</v>
      </c>
      <c r="B58" s="53"/>
      <c r="C58" s="54">
        <v>12.503490153295781</v>
      </c>
      <c r="D58" s="54"/>
      <c r="E58" s="54">
        <f t="shared" si="4"/>
        <v>12.503490153295781</v>
      </c>
      <c r="F58" s="61">
        <v>303.08403454579354</v>
      </c>
      <c r="G58" s="56">
        <f>SUM(E58:F58)</f>
        <v>315.58752469908933</v>
      </c>
      <c r="H58" s="57"/>
      <c r="L58" s="59"/>
    </row>
    <row r="59" spans="1:13" ht="15.75" thickBot="1" x14ac:dyDescent="0.3">
      <c r="A59" s="49" t="s">
        <v>321</v>
      </c>
      <c r="B59" s="62">
        <f>SUM(B41:B58)</f>
        <v>18007.191992642394</v>
      </c>
      <c r="C59" s="62">
        <f t="shared" ref="C59:E59" si="5">SUM(C41:C58)</f>
        <v>27711.90708612026</v>
      </c>
      <c r="D59" s="62">
        <f t="shared" si="5"/>
        <v>6172.9623219414016</v>
      </c>
      <c r="E59" s="62">
        <f t="shared" si="5"/>
        <v>51892.061400704042</v>
      </c>
      <c r="F59" s="63">
        <f>SUM(F41:F58)</f>
        <v>7923.9552111332705</v>
      </c>
      <c r="G59" s="63">
        <f>SUM(G41:G58)</f>
        <v>59816.016611837324</v>
      </c>
      <c r="H59" s="63">
        <f>SUM(H41:H58)</f>
        <v>1586.87</v>
      </c>
      <c r="L59" s="59"/>
    </row>
    <row r="60" spans="1:13" x14ac:dyDescent="0.25">
      <c r="H60" s="59"/>
      <c r="L60" s="59"/>
    </row>
    <row r="61" spans="1:13" x14ac:dyDescent="0.25">
      <c r="F61" s="59">
        <f>G59-H59</f>
        <v>58229.146611837321</v>
      </c>
      <c r="G61">
        <f>F61/1000</f>
        <v>58.229146611837322</v>
      </c>
      <c r="H61" s="59"/>
      <c r="L61" s="59"/>
    </row>
    <row r="62" spans="1:13" x14ac:dyDescent="0.25">
      <c r="E62" s="36"/>
      <c r="F62" s="36"/>
      <c r="G62" s="36"/>
      <c r="H62" s="36"/>
      <c r="L62" s="59"/>
    </row>
    <row r="63" spans="1:13" x14ac:dyDescent="0.25">
      <c r="A63" s="35" t="s">
        <v>475</v>
      </c>
      <c r="B63" s="35"/>
      <c r="C63" s="35"/>
      <c r="D63" s="35"/>
      <c r="M63" s="59"/>
    </row>
    <row r="64" spans="1:13" x14ac:dyDescent="0.25">
      <c r="A64" s="35" t="s">
        <v>292</v>
      </c>
      <c r="B64" s="36"/>
      <c r="C64" s="36"/>
      <c r="D64" s="36"/>
      <c r="H64" s="59"/>
      <c r="M64" s="59"/>
    </row>
    <row r="65" spans="1:4" x14ac:dyDescent="0.25">
      <c r="A65" s="35" t="s">
        <v>293</v>
      </c>
      <c r="B65" s="36"/>
      <c r="C65" s="36"/>
      <c r="D65" s="36"/>
    </row>
    <row r="66" spans="1:4" x14ac:dyDescent="0.25">
      <c r="A66" s="35" t="s">
        <v>324</v>
      </c>
      <c r="B66" s="36"/>
      <c r="C66" s="36"/>
      <c r="D66" s="36"/>
    </row>
    <row r="67" spans="1:4" x14ac:dyDescent="0.25">
      <c r="A67" s="36"/>
      <c r="B67" s="36"/>
      <c r="C67" s="36"/>
      <c r="D67" s="36"/>
    </row>
    <row r="68" spans="1:4" x14ac:dyDescent="0.25">
      <c r="A68" s="36"/>
      <c r="B68" s="36"/>
      <c r="C68" s="36"/>
      <c r="D68" s="36"/>
    </row>
    <row r="69" spans="1:4" ht="15.75" thickBot="1" x14ac:dyDescent="0.3">
      <c r="A69" s="35"/>
      <c r="B69" s="35"/>
      <c r="C69" s="35"/>
      <c r="D69" s="35"/>
    </row>
    <row r="70" spans="1:4" ht="15.75" thickBot="1" x14ac:dyDescent="0.3">
      <c r="A70" s="64" t="s">
        <v>325</v>
      </c>
      <c r="B70" s="65" t="s">
        <v>326</v>
      </c>
      <c r="C70" s="66"/>
    </row>
    <row r="71" spans="1:4" x14ac:dyDescent="0.25">
      <c r="A71" s="67" t="s">
        <v>303</v>
      </c>
      <c r="B71" s="68" t="s">
        <v>327</v>
      </c>
      <c r="C71" s="69" t="s">
        <v>328</v>
      </c>
    </row>
    <row r="72" spans="1:4" x14ac:dyDescent="0.25">
      <c r="A72" s="70"/>
      <c r="B72" t="s">
        <v>329</v>
      </c>
      <c r="C72" s="71" t="s">
        <v>328</v>
      </c>
    </row>
    <row r="73" spans="1:4" x14ac:dyDescent="0.25">
      <c r="A73" s="70"/>
      <c r="B73" t="s">
        <v>330</v>
      </c>
      <c r="C73" s="71" t="s">
        <v>328</v>
      </c>
    </row>
    <row r="74" spans="1:4" x14ac:dyDescent="0.25">
      <c r="A74" s="70"/>
      <c r="B74" t="s">
        <v>331</v>
      </c>
      <c r="C74" s="71" t="s">
        <v>328</v>
      </c>
    </row>
    <row r="75" spans="1:4" ht="15.75" thickBot="1" x14ac:dyDescent="0.3">
      <c r="A75" s="72"/>
      <c r="B75" s="73" t="s">
        <v>332</v>
      </c>
      <c r="C75" s="74" t="s">
        <v>328</v>
      </c>
    </row>
    <row r="76" spans="1:4" x14ac:dyDescent="0.25">
      <c r="A76" s="67" t="s">
        <v>305</v>
      </c>
      <c r="B76" s="68" t="s">
        <v>333</v>
      </c>
      <c r="C76" s="69" t="s">
        <v>328</v>
      </c>
    </row>
    <row r="77" spans="1:4" x14ac:dyDescent="0.25">
      <c r="A77" s="70"/>
      <c r="B77" t="s">
        <v>334</v>
      </c>
      <c r="C77" s="71" t="s">
        <v>328</v>
      </c>
    </row>
    <row r="78" spans="1:4" x14ac:dyDescent="0.25">
      <c r="A78" s="70"/>
      <c r="B78" t="s">
        <v>335</v>
      </c>
      <c r="C78" s="71" t="s">
        <v>328</v>
      </c>
    </row>
    <row r="79" spans="1:4" x14ac:dyDescent="0.25">
      <c r="A79" s="70"/>
      <c r="B79" t="s">
        <v>336</v>
      </c>
      <c r="C79" s="71" t="s">
        <v>328</v>
      </c>
    </row>
    <row r="80" spans="1:4" x14ac:dyDescent="0.25">
      <c r="A80" s="70"/>
      <c r="B80" t="s">
        <v>337</v>
      </c>
      <c r="C80" s="71" t="s">
        <v>328</v>
      </c>
    </row>
    <row r="81" spans="1:3" x14ac:dyDescent="0.25">
      <c r="A81" s="70"/>
      <c r="B81" t="s">
        <v>330</v>
      </c>
      <c r="C81" s="71" t="s">
        <v>328</v>
      </c>
    </row>
    <row r="82" spans="1:3" x14ac:dyDescent="0.25">
      <c r="A82" s="70"/>
      <c r="B82" t="s">
        <v>338</v>
      </c>
      <c r="C82" s="71" t="s">
        <v>328</v>
      </c>
    </row>
    <row r="83" spans="1:3" ht="15.75" thickBot="1" x14ac:dyDescent="0.3">
      <c r="A83" s="72"/>
      <c r="B83" s="73" t="s">
        <v>339</v>
      </c>
      <c r="C83" s="74" t="s">
        <v>328</v>
      </c>
    </row>
    <row r="84" spans="1:3" x14ac:dyDescent="0.25">
      <c r="A84" s="67" t="s">
        <v>306</v>
      </c>
      <c r="B84" s="68" t="s">
        <v>340</v>
      </c>
      <c r="C84" s="69" t="s">
        <v>328</v>
      </c>
    </row>
    <row r="85" spans="1:3" x14ac:dyDescent="0.25">
      <c r="A85" s="70"/>
      <c r="B85" t="s">
        <v>341</v>
      </c>
      <c r="C85" s="71" t="s">
        <v>328</v>
      </c>
    </row>
    <row r="86" spans="1:3" x14ac:dyDescent="0.25">
      <c r="A86" s="70"/>
      <c r="B86" t="s">
        <v>342</v>
      </c>
      <c r="C86" s="71" t="s">
        <v>328</v>
      </c>
    </row>
    <row r="87" spans="1:3" x14ac:dyDescent="0.25">
      <c r="A87" s="70"/>
      <c r="B87" t="s">
        <v>343</v>
      </c>
      <c r="C87" s="71" t="s">
        <v>328</v>
      </c>
    </row>
    <row r="88" spans="1:3" x14ac:dyDescent="0.25">
      <c r="A88" s="70"/>
      <c r="B88" t="s">
        <v>344</v>
      </c>
      <c r="C88" s="71" t="s">
        <v>328</v>
      </c>
    </row>
    <row r="89" spans="1:3" x14ac:dyDescent="0.25">
      <c r="A89" s="70"/>
      <c r="B89" t="s">
        <v>345</v>
      </c>
      <c r="C89" s="71" t="s">
        <v>328</v>
      </c>
    </row>
    <row r="90" spans="1:3" x14ac:dyDescent="0.25">
      <c r="A90" s="70"/>
      <c r="B90" t="s">
        <v>346</v>
      </c>
      <c r="C90" s="71" t="s">
        <v>328</v>
      </c>
    </row>
    <row r="91" spans="1:3" x14ac:dyDescent="0.25">
      <c r="A91" s="70"/>
      <c r="B91" t="s">
        <v>347</v>
      </c>
      <c r="C91" s="71" t="s">
        <v>328</v>
      </c>
    </row>
    <row r="92" spans="1:3" ht="15.75" thickBot="1" x14ac:dyDescent="0.3">
      <c r="A92" s="72"/>
      <c r="B92" s="73" t="s">
        <v>348</v>
      </c>
      <c r="C92" s="74" t="s">
        <v>328</v>
      </c>
    </row>
    <row r="93" spans="1:3" x14ac:dyDescent="0.25">
      <c r="A93" s="67" t="s">
        <v>307</v>
      </c>
      <c r="B93" s="68" t="s">
        <v>349</v>
      </c>
      <c r="C93" s="69" t="s">
        <v>328</v>
      </c>
    </row>
    <row r="94" spans="1:3" x14ac:dyDescent="0.25">
      <c r="A94" s="70"/>
      <c r="B94" t="s">
        <v>350</v>
      </c>
      <c r="C94" s="71" t="s">
        <v>328</v>
      </c>
    </row>
    <row r="95" spans="1:3" x14ac:dyDescent="0.25">
      <c r="A95" s="70"/>
      <c r="B95" t="s">
        <v>351</v>
      </c>
      <c r="C95" s="71" t="s">
        <v>328</v>
      </c>
    </row>
    <row r="96" spans="1:3" x14ac:dyDescent="0.25">
      <c r="A96" s="70"/>
      <c r="B96" t="s">
        <v>352</v>
      </c>
      <c r="C96" s="71" t="s">
        <v>328</v>
      </c>
    </row>
    <row r="97" spans="1:3" x14ac:dyDescent="0.25">
      <c r="A97" s="70"/>
      <c r="B97" t="s">
        <v>353</v>
      </c>
      <c r="C97" s="71" t="s">
        <v>328</v>
      </c>
    </row>
    <row r="98" spans="1:3" x14ac:dyDescent="0.25">
      <c r="A98" s="70"/>
      <c r="B98" t="s">
        <v>354</v>
      </c>
      <c r="C98" s="71" t="s">
        <v>328</v>
      </c>
    </row>
    <row r="99" spans="1:3" x14ac:dyDescent="0.25">
      <c r="A99" s="70"/>
      <c r="B99" t="s">
        <v>355</v>
      </c>
      <c r="C99" s="71" t="s">
        <v>328</v>
      </c>
    </row>
    <row r="100" spans="1:3" x14ac:dyDescent="0.25">
      <c r="A100" s="70"/>
      <c r="B100" t="s">
        <v>356</v>
      </c>
      <c r="C100" s="71" t="s">
        <v>328</v>
      </c>
    </row>
    <row r="101" spans="1:3" x14ac:dyDescent="0.25">
      <c r="A101" s="70"/>
      <c r="B101" t="s">
        <v>357</v>
      </c>
      <c r="C101" s="71" t="s">
        <v>328</v>
      </c>
    </row>
    <row r="102" spans="1:3" x14ac:dyDescent="0.25">
      <c r="A102" s="70"/>
      <c r="B102" t="s">
        <v>358</v>
      </c>
      <c r="C102" s="71" t="s">
        <v>328</v>
      </c>
    </row>
    <row r="103" spans="1:3" x14ac:dyDescent="0.25">
      <c r="A103" s="70"/>
      <c r="B103" t="s">
        <v>359</v>
      </c>
      <c r="C103" s="71" t="s">
        <v>328</v>
      </c>
    </row>
    <row r="104" spans="1:3" x14ac:dyDescent="0.25">
      <c r="A104" s="70"/>
      <c r="B104" t="s">
        <v>360</v>
      </c>
      <c r="C104" s="71" t="s">
        <v>328</v>
      </c>
    </row>
    <row r="105" spans="1:3" x14ac:dyDescent="0.25">
      <c r="A105" s="70"/>
      <c r="B105" t="s">
        <v>361</v>
      </c>
      <c r="C105" s="71" t="s">
        <v>328</v>
      </c>
    </row>
    <row r="106" spans="1:3" x14ac:dyDescent="0.25">
      <c r="A106" s="70"/>
      <c r="B106" t="s">
        <v>362</v>
      </c>
      <c r="C106" s="71" t="s">
        <v>328</v>
      </c>
    </row>
    <row r="107" spans="1:3" x14ac:dyDescent="0.25">
      <c r="A107" s="70"/>
      <c r="B107" t="s">
        <v>363</v>
      </c>
      <c r="C107" s="71" t="s">
        <v>328</v>
      </c>
    </row>
    <row r="108" spans="1:3" x14ac:dyDescent="0.25">
      <c r="A108" s="70"/>
      <c r="B108" t="s">
        <v>364</v>
      </c>
      <c r="C108" s="71" t="s">
        <v>328</v>
      </c>
    </row>
    <row r="109" spans="1:3" ht="15.75" thickBot="1" x14ac:dyDescent="0.3">
      <c r="A109" s="72"/>
      <c r="B109" s="73" t="s">
        <v>365</v>
      </c>
      <c r="C109" s="74" t="s">
        <v>328</v>
      </c>
    </row>
    <row r="110" spans="1:3" x14ac:dyDescent="0.25">
      <c r="A110" s="67" t="s">
        <v>309</v>
      </c>
      <c r="B110" s="68" t="s">
        <v>366</v>
      </c>
      <c r="C110" s="69" t="s">
        <v>328</v>
      </c>
    </row>
    <row r="111" spans="1:3" x14ac:dyDescent="0.25">
      <c r="A111" s="70"/>
      <c r="B111" t="s">
        <v>367</v>
      </c>
      <c r="C111" s="71" t="s">
        <v>328</v>
      </c>
    </row>
    <row r="112" spans="1:3" x14ac:dyDescent="0.25">
      <c r="A112" s="70"/>
      <c r="B112" t="s">
        <v>368</v>
      </c>
      <c r="C112" s="71" t="s">
        <v>328</v>
      </c>
    </row>
    <row r="113" spans="1:3" x14ac:dyDescent="0.25">
      <c r="A113" s="70"/>
      <c r="B113" t="s">
        <v>369</v>
      </c>
      <c r="C113" s="71" t="s">
        <v>328</v>
      </c>
    </row>
    <row r="114" spans="1:3" x14ac:dyDescent="0.25">
      <c r="A114" s="70"/>
      <c r="B114" t="s">
        <v>370</v>
      </c>
      <c r="C114" s="71" t="s">
        <v>328</v>
      </c>
    </row>
    <row r="115" spans="1:3" x14ac:dyDescent="0.25">
      <c r="A115" s="70"/>
      <c r="B115" t="s">
        <v>371</v>
      </c>
      <c r="C115" s="71" t="s">
        <v>328</v>
      </c>
    </row>
    <row r="116" spans="1:3" ht="15.75" thickBot="1" x14ac:dyDescent="0.3">
      <c r="A116" s="72"/>
      <c r="B116" s="73" t="s">
        <v>372</v>
      </c>
      <c r="C116" s="74" t="s">
        <v>328</v>
      </c>
    </row>
    <row r="117" spans="1:3" x14ac:dyDescent="0.25">
      <c r="A117" s="67" t="s">
        <v>310</v>
      </c>
      <c r="B117" s="68" t="s">
        <v>373</v>
      </c>
      <c r="C117" s="69" t="s">
        <v>328</v>
      </c>
    </row>
    <row r="118" spans="1:3" x14ac:dyDescent="0.25">
      <c r="A118" s="70"/>
      <c r="B118" t="s">
        <v>374</v>
      </c>
      <c r="C118" s="71" t="s">
        <v>328</v>
      </c>
    </row>
    <row r="119" spans="1:3" x14ac:dyDescent="0.25">
      <c r="A119" s="70"/>
      <c r="B119" t="s">
        <v>375</v>
      </c>
      <c r="C119" s="71" t="s">
        <v>328</v>
      </c>
    </row>
    <row r="120" spans="1:3" x14ac:dyDescent="0.25">
      <c r="A120" s="70"/>
      <c r="B120" t="s">
        <v>376</v>
      </c>
      <c r="C120" s="71" t="s">
        <v>328</v>
      </c>
    </row>
    <row r="121" spans="1:3" x14ac:dyDescent="0.25">
      <c r="A121" s="70"/>
      <c r="B121" t="s">
        <v>377</v>
      </c>
      <c r="C121" s="71" t="s">
        <v>328</v>
      </c>
    </row>
    <row r="122" spans="1:3" x14ac:dyDescent="0.25">
      <c r="A122" s="70"/>
      <c r="B122" t="s">
        <v>378</v>
      </c>
      <c r="C122" s="71" t="s">
        <v>328</v>
      </c>
    </row>
    <row r="123" spans="1:3" x14ac:dyDescent="0.25">
      <c r="A123" s="70"/>
      <c r="B123" t="s">
        <v>379</v>
      </c>
      <c r="C123" s="71" t="s">
        <v>328</v>
      </c>
    </row>
    <row r="124" spans="1:3" x14ac:dyDescent="0.25">
      <c r="A124" s="70"/>
      <c r="B124" t="s">
        <v>380</v>
      </c>
      <c r="C124" s="71" t="s">
        <v>328</v>
      </c>
    </row>
    <row r="125" spans="1:3" x14ac:dyDescent="0.25">
      <c r="A125" s="70"/>
      <c r="B125" t="s">
        <v>381</v>
      </c>
      <c r="C125" s="71" t="s">
        <v>328</v>
      </c>
    </row>
    <row r="126" spans="1:3" x14ac:dyDescent="0.25">
      <c r="A126" s="70"/>
      <c r="B126" t="s">
        <v>382</v>
      </c>
      <c r="C126" s="71" t="s">
        <v>328</v>
      </c>
    </row>
    <row r="127" spans="1:3" x14ac:dyDescent="0.25">
      <c r="A127" s="70"/>
      <c r="B127" t="s">
        <v>383</v>
      </c>
      <c r="C127" s="71" t="s">
        <v>328</v>
      </c>
    </row>
    <row r="128" spans="1:3" x14ac:dyDescent="0.25">
      <c r="A128" s="70"/>
      <c r="B128" t="s">
        <v>384</v>
      </c>
      <c r="C128" s="71" t="s">
        <v>328</v>
      </c>
    </row>
    <row r="129" spans="1:3" x14ac:dyDescent="0.25">
      <c r="A129" s="70"/>
      <c r="B129" t="s">
        <v>385</v>
      </c>
      <c r="C129" s="71" t="s">
        <v>328</v>
      </c>
    </row>
    <row r="130" spans="1:3" x14ac:dyDescent="0.25">
      <c r="A130" s="70"/>
      <c r="B130" t="s">
        <v>386</v>
      </c>
      <c r="C130" s="71" t="s">
        <v>328</v>
      </c>
    </row>
    <row r="131" spans="1:3" x14ac:dyDescent="0.25">
      <c r="A131" s="70"/>
      <c r="B131" t="s">
        <v>387</v>
      </c>
      <c r="C131" s="71" t="s">
        <v>328</v>
      </c>
    </row>
    <row r="132" spans="1:3" x14ac:dyDescent="0.25">
      <c r="A132" s="70"/>
      <c r="B132" t="s">
        <v>388</v>
      </c>
      <c r="C132" s="71" t="s">
        <v>328</v>
      </c>
    </row>
    <row r="133" spans="1:3" ht="15.75" thickBot="1" x14ac:dyDescent="0.3">
      <c r="A133" s="72"/>
      <c r="B133" s="73" t="s">
        <v>389</v>
      </c>
      <c r="C133" s="74" t="s">
        <v>328</v>
      </c>
    </row>
    <row r="134" spans="1:3" x14ac:dyDescent="0.25">
      <c r="A134" s="67" t="s">
        <v>311</v>
      </c>
      <c r="B134" s="68" t="s">
        <v>390</v>
      </c>
      <c r="C134" s="69" t="s">
        <v>328</v>
      </c>
    </row>
    <row r="135" spans="1:3" x14ac:dyDescent="0.25">
      <c r="A135" s="70"/>
      <c r="B135" t="s">
        <v>391</v>
      </c>
      <c r="C135" s="71" t="s">
        <v>328</v>
      </c>
    </row>
    <row r="136" spans="1:3" x14ac:dyDescent="0.25">
      <c r="A136" s="70"/>
      <c r="B136" t="s">
        <v>392</v>
      </c>
      <c r="C136" s="71" t="s">
        <v>328</v>
      </c>
    </row>
    <row r="137" spans="1:3" x14ac:dyDescent="0.25">
      <c r="A137" s="70"/>
      <c r="B137" t="s">
        <v>393</v>
      </c>
      <c r="C137" s="71" t="s">
        <v>328</v>
      </c>
    </row>
    <row r="138" spans="1:3" x14ac:dyDescent="0.25">
      <c r="A138" s="70"/>
      <c r="B138" t="s">
        <v>394</v>
      </c>
      <c r="C138" s="71" t="s">
        <v>328</v>
      </c>
    </row>
    <row r="139" spans="1:3" x14ac:dyDescent="0.25">
      <c r="A139" s="70"/>
      <c r="B139" t="s">
        <v>395</v>
      </c>
      <c r="C139" s="71" t="s">
        <v>328</v>
      </c>
    </row>
    <row r="140" spans="1:3" x14ac:dyDescent="0.25">
      <c r="A140" s="70"/>
      <c r="B140" t="s">
        <v>396</v>
      </c>
      <c r="C140" s="71" t="s">
        <v>328</v>
      </c>
    </row>
    <row r="141" spans="1:3" x14ac:dyDescent="0.25">
      <c r="A141" s="70"/>
      <c r="B141" t="s">
        <v>397</v>
      </c>
      <c r="C141" s="71" t="s">
        <v>328</v>
      </c>
    </row>
    <row r="142" spans="1:3" x14ac:dyDescent="0.25">
      <c r="A142" s="70"/>
      <c r="B142" t="s">
        <v>398</v>
      </c>
      <c r="C142" s="71" t="s">
        <v>328</v>
      </c>
    </row>
    <row r="143" spans="1:3" x14ac:dyDescent="0.25">
      <c r="A143" s="70"/>
      <c r="B143" t="s">
        <v>399</v>
      </c>
      <c r="C143" s="71" t="s">
        <v>328</v>
      </c>
    </row>
    <row r="144" spans="1:3" x14ac:dyDescent="0.25">
      <c r="A144" s="70"/>
      <c r="B144" t="s">
        <v>400</v>
      </c>
      <c r="C144" s="71" t="s">
        <v>328</v>
      </c>
    </row>
    <row r="145" spans="1:3" x14ac:dyDescent="0.25">
      <c r="A145" s="70"/>
      <c r="B145" t="s">
        <v>401</v>
      </c>
      <c r="C145" s="71" t="s">
        <v>328</v>
      </c>
    </row>
    <row r="146" spans="1:3" x14ac:dyDescent="0.25">
      <c r="A146" s="70"/>
      <c r="B146" t="s">
        <v>402</v>
      </c>
      <c r="C146" s="71" t="s">
        <v>328</v>
      </c>
    </row>
    <row r="147" spans="1:3" x14ac:dyDescent="0.25">
      <c r="A147" s="70"/>
      <c r="B147" t="s">
        <v>403</v>
      </c>
      <c r="C147" s="71" t="s">
        <v>328</v>
      </c>
    </row>
    <row r="148" spans="1:3" x14ac:dyDescent="0.25">
      <c r="A148" s="70"/>
      <c r="B148" t="s">
        <v>404</v>
      </c>
      <c r="C148" s="71" t="s">
        <v>328</v>
      </c>
    </row>
    <row r="149" spans="1:3" x14ac:dyDescent="0.25">
      <c r="A149" s="70"/>
      <c r="B149" t="s">
        <v>405</v>
      </c>
      <c r="C149" s="71" t="s">
        <v>328</v>
      </c>
    </row>
    <row r="150" spans="1:3" x14ac:dyDescent="0.25">
      <c r="A150" s="70"/>
      <c r="B150" t="s">
        <v>406</v>
      </c>
      <c r="C150" s="71" t="s">
        <v>328</v>
      </c>
    </row>
    <row r="151" spans="1:3" ht="15.75" thickBot="1" x14ac:dyDescent="0.3">
      <c r="A151" s="72"/>
      <c r="B151" s="73" t="s">
        <v>407</v>
      </c>
      <c r="C151" s="74" t="s">
        <v>328</v>
      </c>
    </row>
    <row r="152" spans="1:3" ht="15.75" thickBot="1" x14ac:dyDescent="0.3">
      <c r="A152" s="64" t="s">
        <v>312</v>
      </c>
      <c r="B152" s="65" t="s">
        <v>312</v>
      </c>
      <c r="C152" s="75" t="s">
        <v>328</v>
      </c>
    </row>
    <row r="153" spans="1:3" x14ac:dyDescent="0.25">
      <c r="A153" s="67" t="s">
        <v>313</v>
      </c>
      <c r="B153" s="68" t="s">
        <v>408</v>
      </c>
      <c r="C153" s="69" t="s">
        <v>328</v>
      </c>
    </row>
    <row r="154" spans="1:3" x14ac:dyDescent="0.25">
      <c r="A154" s="70"/>
      <c r="B154" t="s">
        <v>409</v>
      </c>
      <c r="C154" s="71" t="s">
        <v>328</v>
      </c>
    </row>
    <row r="155" spans="1:3" x14ac:dyDescent="0.25">
      <c r="A155" s="70"/>
      <c r="B155" t="s">
        <v>410</v>
      </c>
      <c r="C155" s="71" t="s">
        <v>328</v>
      </c>
    </row>
    <row r="156" spans="1:3" x14ac:dyDescent="0.25">
      <c r="A156" s="70"/>
      <c r="B156" t="s">
        <v>411</v>
      </c>
      <c r="C156" s="71" t="s">
        <v>328</v>
      </c>
    </row>
    <row r="157" spans="1:3" x14ac:dyDescent="0.25">
      <c r="A157" s="70"/>
      <c r="B157" t="s">
        <v>412</v>
      </c>
      <c r="C157" s="71" t="s">
        <v>328</v>
      </c>
    </row>
    <row r="158" spans="1:3" x14ac:dyDescent="0.25">
      <c r="A158" s="70"/>
      <c r="B158" t="s">
        <v>413</v>
      </c>
      <c r="C158" s="71" t="s">
        <v>328</v>
      </c>
    </row>
    <row r="159" spans="1:3" x14ac:dyDescent="0.25">
      <c r="A159" s="70"/>
      <c r="B159" t="s">
        <v>414</v>
      </c>
      <c r="C159" s="71" t="s">
        <v>328</v>
      </c>
    </row>
    <row r="160" spans="1:3" x14ac:dyDescent="0.25">
      <c r="A160" s="70"/>
      <c r="B160" t="s">
        <v>415</v>
      </c>
      <c r="C160" s="71" t="s">
        <v>328</v>
      </c>
    </row>
    <row r="161" spans="1:3" x14ac:dyDescent="0.25">
      <c r="A161" s="70"/>
      <c r="B161" t="s">
        <v>416</v>
      </c>
      <c r="C161" s="71" t="s">
        <v>328</v>
      </c>
    </row>
    <row r="162" spans="1:3" x14ac:dyDescent="0.25">
      <c r="A162" s="70"/>
      <c r="B162" t="s">
        <v>417</v>
      </c>
      <c r="C162" s="71" t="s">
        <v>328</v>
      </c>
    </row>
    <row r="163" spans="1:3" x14ac:dyDescent="0.25">
      <c r="A163" s="70"/>
      <c r="B163" t="s">
        <v>418</v>
      </c>
      <c r="C163" s="71" t="s">
        <v>328</v>
      </c>
    </row>
    <row r="164" spans="1:3" x14ac:dyDescent="0.25">
      <c r="A164" s="70"/>
      <c r="B164" t="s">
        <v>419</v>
      </c>
      <c r="C164" s="71" t="s">
        <v>328</v>
      </c>
    </row>
    <row r="165" spans="1:3" x14ac:dyDescent="0.25">
      <c r="A165" s="70"/>
      <c r="B165" t="s">
        <v>420</v>
      </c>
      <c r="C165" s="71" t="s">
        <v>328</v>
      </c>
    </row>
    <row r="166" spans="1:3" ht="15.75" thickBot="1" x14ac:dyDescent="0.3">
      <c r="A166" s="72"/>
      <c r="B166" s="73" t="s">
        <v>421</v>
      </c>
      <c r="C166" s="74" t="s">
        <v>328</v>
      </c>
    </row>
    <row r="167" spans="1:3" x14ac:dyDescent="0.25">
      <c r="A167" s="67" t="s">
        <v>314</v>
      </c>
      <c r="B167" s="68" t="s">
        <v>422</v>
      </c>
      <c r="C167" s="69" t="s">
        <v>328</v>
      </c>
    </row>
    <row r="168" spans="1:3" x14ac:dyDescent="0.25">
      <c r="A168" s="70"/>
      <c r="B168" t="s">
        <v>423</v>
      </c>
      <c r="C168" s="71" t="s">
        <v>328</v>
      </c>
    </row>
    <row r="169" spans="1:3" x14ac:dyDescent="0.25">
      <c r="A169" s="70"/>
      <c r="B169" t="s">
        <v>424</v>
      </c>
      <c r="C169" s="71" t="s">
        <v>328</v>
      </c>
    </row>
    <row r="170" spans="1:3" x14ac:dyDescent="0.25">
      <c r="A170" s="70"/>
      <c r="B170" t="s">
        <v>425</v>
      </c>
      <c r="C170" s="71" t="s">
        <v>328</v>
      </c>
    </row>
    <row r="171" spans="1:3" ht="15.75" thickBot="1" x14ac:dyDescent="0.3">
      <c r="A171" s="72"/>
      <c r="B171" s="73" t="s">
        <v>426</v>
      </c>
      <c r="C171" s="74" t="s">
        <v>328</v>
      </c>
    </row>
    <row r="172" spans="1:3" x14ac:dyDescent="0.25">
      <c r="A172" s="67" t="s">
        <v>315</v>
      </c>
      <c r="B172" s="68" t="s">
        <v>427</v>
      </c>
      <c r="C172" s="69" t="s">
        <v>328</v>
      </c>
    </row>
    <row r="173" spans="1:3" x14ac:dyDescent="0.25">
      <c r="A173" s="70"/>
      <c r="B173" t="s">
        <v>428</v>
      </c>
      <c r="C173" s="71" t="s">
        <v>328</v>
      </c>
    </row>
    <row r="174" spans="1:3" ht="15.75" thickBot="1" x14ac:dyDescent="0.3">
      <c r="A174" s="72"/>
      <c r="B174" s="73" t="s">
        <v>429</v>
      </c>
      <c r="C174" s="74" t="s">
        <v>328</v>
      </c>
    </row>
    <row r="175" spans="1:3" x14ac:dyDescent="0.25">
      <c r="A175" s="67" t="s">
        <v>316</v>
      </c>
      <c r="B175" s="68" t="s">
        <v>430</v>
      </c>
      <c r="C175" s="69" t="s">
        <v>328</v>
      </c>
    </row>
    <row r="176" spans="1:3" x14ac:dyDescent="0.25">
      <c r="A176" s="70"/>
      <c r="B176" t="s">
        <v>431</v>
      </c>
      <c r="C176" s="71" t="s">
        <v>328</v>
      </c>
    </row>
    <row r="177" spans="1:3" x14ac:dyDescent="0.25">
      <c r="A177" s="70"/>
      <c r="B177" t="s">
        <v>432</v>
      </c>
      <c r="C177" s="71" t="s">
        <v>328</v>
      </c>
    </row>
    <row r="178" spans="1:3" x14ac:dyDescent="0.25">
      <c r="A178" s="70"/>
      <c r="B178" t="s">
        <v>433</v>
      </c>
      <c r="C178" s="71" t="s">
        <v>328</v>
      </c>
    </row>
    <row r="179" spans="1:3" x14ac:dyDescent="0.25">
      <c r="A179" s="70"/>
      <c r="B179" t="s">
        <v>434</v>
      </c>
      <c r="C179" s="71" t="s">
        <v>328</v>
      </c>
    </row>
    <row r="180" spans="1:3" x14ac:dyDescent="0.25">
      <c r="A180" s="70"/>
      <c r="B180" t="s">
        <v>435</v>
      </c>
      <c r="C180" s="71" t="s">
        <v>328</v>
      </c>
    </row>
    <row r="181" spans="1:3" x14ac:dyDescent="0.25">
      <c r="A181" s="70"/>
      <c r="B181" t="s">
        <v>436</v>
      </c>
      <c r="C181" s="71" t="s">
        <v>328</v>
      </c>
    </row>
    <row r="182" spans="1:3" x14ac:dyDescent="0.25">
      <c r="A182" s="70"/>
      <c r="B182" t="s">
        <v>437</v>
      </c>
      <c r="C182" s="71" t="s">
        <v>328</v>
      </c>
    </row>
    <row r="183" spans="1:3" x14ac:dyDescent="0.25">
      <c r="A183" s="70"/>
      <c r="B183" t="s">
        <v>438</v>
      </c>
      <c r="C183" s="71" t="s">
        <v>328</v>
      </c>
    </row>
    <row r="184" spans="1:3" x14ac:dyDescent="0.25">
      <c r="A184" s="70"/>
      <c r="B184" t="s">
        <v>439</v>
      </c>
      <c r="C184" s="71" t="s">
        <v>328</v>
      </c>
    </row>
    <row r="185" spans="1:3" x14ac:dyDescent="0.25">
      <c r="A185" s="70"/>
      <c r="B185" t="s">
        <v>440</v>
      </c>
      <c r="C185" s="71" t="s">
        <v>328</v>
      </c>
    </row>
    <row r="186" spans="1:3" ht="15.75" thickBot="1" x14ac:dyDescent="0.3">
      <c r="A186" s="72"/>
      <c r="B186" s="73" t="s">
        <v>441</v>
      </c>
      <c r="C186" s="74" t="s">
        <v>328</v>
      </c>
    </row>
    <row r="187" spans="1:3" x14ac:dyDescent="0.25">
      <c r="A187" s="67" t="s">
        <v>317</v>
      </c>
      <c r="B187" s="68" t="s">
        <v>442</v>
      </c>
      <c r="C187" s="69" t="s">
        <v>328</v>
      </c>
    </row>
    <row r="188" spans="1:3" x14ac:dyDescent="0.25">
      <c r="A188" s="70"/>
      <c r="B188" t="s">
        <v>443</v>
      </c>
      <c r="C188" s="71" t="s">
        <v>328</v>
      </c>
    </row>
    <row r="189" spans="1:3" x14ac:dyDescent="0.25">
      <c r="A189" s="70"/>
      <c r="B189" t="s">
        <v>444</v>
      </c>
      <c r="C189" s="71" t="s">
        <v>328</v>
      </c>
    </row>
    <row r="190" spans="1:3" x14ac:dyDescent="0.25">
      <c r="A190" s="70"/>
      <c r="B190" t="s">
        <v>445</v>
      </c>
      <c r="C190" s="71" t="s">
        <v>328</v>
      </c>
    </row>
    <row r="191" spans="1:3" x14ac:dyDescent="0.25">
      <c r="A191" s="70"/>
      <c r="B191" t="s">
        <v>446</v>
      </c>
      <c r="C191" s="71" t="s">
        <v>328</v>
      </c>
    </row>
    <row r="192" spans="1:3" x14ac:dyDescent="0.25">
      <c r="A192" s="70"/>
      <c r="B192" t="s">
        <v>447</v>
      </c>
      <c r="C192" s="71" t="s">
        <v>328</v>
      </c>
    </row>
    <row r="193" spans="1:3" x14ac:dyDescent="0.25">
      <c r="A193" s="70"/>
      <c r="B193" t="s">
        <v>448</v>
      </c>
      <c r="C193" s="71" t="s">
        <v>328</v>
      </c>
    </row>
    <row r="194" spans="1:3" x14ac:dyDescent="0.25">
      <c r="A194" s="70"/>
      <c r="B194" t="s">
        <v>449</v>
      </c>
      <c r="C194" s="71" t="s">
        <v>328</v>
      </c>
    </row>
    <row r="195" spans="1:3" x14ac:dyDescent="0.25">
      <c r="A195" s="70"/>
      <c r="B195" t="s">
        <v>450</v>
      </c>
      <c r="C195" s="71" t="s">
        <v>328</v>
      </c>
    </row>
    <row r="196" spans="1:3" x14ac:dyDescent="0.25">
      <c r="A196" s="70"/>
      <c r="B196" t="s">
        <v>451</v>
      </c>
      <c r="C196" s="71" t="s">
        <v>328</v>
      </c>
    </row>
    <row r="197" spans="1:3" x14ac:dyDescent="0.25">
      <c r="A197" s="70"/>
      <c r="B197" t="s">
        <v>452</v>
      </c>
      <c r="C197" s="71" t="s">
        <v>328</v>
      </c>
    </row>
    <row r="198" spans="1:3" x14ac:dyDescent="0.25">
      <c r="A198" s="70"/>
      <c r="B198" t="s">
        <v>453</v>
      </c>
      <c r="C198" s="71" t="s">
        <v>328</v>
      </c>
    </row>
    <row r="199" spans="1:3" x14ac:dyDescent="0.25">
      <c r="A199" s="70"/>
      <c r="B199" t="s">
        <v>454</v>
      </c>
      <c r="C199" s="71" t="s">
        <v>328</v>
      </c>
    </row>
    <row r="200" spans="1:3" x14ac:dyDescent="0.25">
      <c r="A200" s="70"/>
      <c r="B200" t="s">
        <v>455</v>
      </c>
      <c r="C200" s="71" t="s">
        <v>328</v>
      </c>
    </row>
    <row r="201" spans="1:3" x14ac:dyDescent="0.25">
      <c r="A201" s="70"/>
      <c r="B201" t="s">
        <v>456</v>
      </c>
      <c r="C201" s="71" t="s">
        <v>328</v>
      </c>
    </row>
    <row r="202" spans="1:3" x14ac:dyDescent="0.25">
      <c r="A202" s="70"/>
      <c r="B202" t="s">
        <v>457</v>
      </c>
      <c r="C202" s="71" t="s">
        <v>328</v>
      </c>
    </row>
    <row r="203" spans="1:3" x14ac:dyDescent="0.25">
      <c r="A203" s="70"/>
      <c r="B203" t="s">
        <v>458</v>
      </c>
      <c r="C203" s="71" t="s">
        <v>328</v>
      </c>
    </row>
    <row r="204" spans="1:3" x14ac:dyDescent="0.25">
      <c r="A204" s="70"/>
      <c r="B204" t="s">
        <v>459</v>
      </c>
      <c r="C204" s="71" t="s">
        <v>328</v>
      </c>
    </row>
    <row r="205" spans="1:3" x14ac:dyDescent="0.25">
      <c r="A205" s="70"/>
      <c r="B205" t="s">
        <v>460</v>
      </c>
      <c r="C205" s="71" t="s">
        <v>328</v>
      </c>
    </row>
    <row r="206" spans="1:3" x14ac:dyDescent="0.25">
      <c r="A206" s="70"/>
      <c r="B206" t="s">
        <v>461</v>
      </c>
      <c r="C206" s="71" t="s">
        <v>328</v>
      </c>
    </row>
    <row r="207" spans="1:3" x14ac:dyDescent="0.25">
      <c r="A207" s="70"/>
      <c r="B207" t="s">
        <v>462</v>
      </c>
      <c r="C207" s="71" t="s">
        <v>328</v>
      </c>
    </row>
    <row r="208" spans="1:3" x14ac:dyDescent="0.25">
      <c r="A208" s="70"/>
      <c r="B208" t="s">
        <v>463</v>
      </c>
      <c r="C208" s="71" t="s">
        <v>328</v>
      </c>
    </row>
    <row r="209" spans="1:3" ht="15.75" thickBot="1" x14ac:dyDescent="0.3">
      <c r="A209" s="72"/>
      <c r="B209" s="73" t="s">
        <v>464</v>
      </c>
      <c r="C209" s="74" t="s">
        <v>328</v>
      </c>
    </row>
    <row r="210" spans="1:3" x14ac:dyDescent="0.25">
      <c r="A210" s="67" t="s">
        <v>318</v>
      </c>
      <c r="B210" s="68" t="s">
        <v>465</v>
      </c>
      <c r="C210" s="69" t="s">
        <v>328</v>
      </c>
    </row>
    <row r="211" spans="1:3" x14ac:dyDescent="0.25">
      <c r="A211" s="70"/>
      <c r="B211" t="s">
        <v>466</v>
      </c>
      <c r="C211" s="71" t="s">
        <v>328</v>
      </c>
    </row>
    <row r="212" spans="1:3" x14ac:dyDescent="0.25">
      <c r="A212" s="70"/>
      <c r="B212" t="s">
        <v>467</v>
      </c>
      <c r="C212" s="71" t="s">
        <v>328</v>
      </c>
    </row>
    <row r="213" spans="1:3" x14ac:dyDescent="0.25">
      <c r="A213" s="70"/>
      <c r="B213" t="s">
        <v>468</v>
      </c>
      <c r="C213" s="71" t="s">
        <v>328</v>
      </c>
    </row>
    <row r="214" spans="1:3" ht="15.75" thickBot="1" x14ac:dyDescent="0.3">
      <c r="A214" s="72"/>
      <c r="B214" s="73" t="s">
        <v>469</v>
      </c>
      <c r="C214" s="74" t="s">
        <v>328</v>
      </c>
    </row>
    <row r="215" spans="1:3" x14ac:dyDescent="0.25">
      <c r="A215" s="67" t="s">
        <v>320</v>
      </c>
      <c r="B215" s="68" t="s">
        <v>470</v>
      </c>
      <c r="C215" s="69" t="s">
        <v>328</v>
      </c>
    </row>
    <row r="216" spans="1:3" x14ac:dyDescent="0.25">
      <c r="A216" s="70"/>
      <c r="B216" t="s">
        <v>471</v>
      </c>
      <c r="C216" s="71" t="s">
        <v>328</v>
      </c>
    </row>
    <row r="217" spans="1:3" x14ac:dyDescent="0.25">
      <c r="A217" s="70"/>
      <c r="B217" t="s">
        <v>472</v>
      </c>
      <c r="C217" s="71" t="s">
        <v>328</v>
      </c>
    </row>
    <row r="218" spans="1:3" x14ac:dyDescent="0.25">
      <c r="A218" s="70"/>
      <c r="B218" t="s">
        <v>473</v>
      </c>
      <c r="C218" s="71" t="s">
        <v>328</v>
      </c>
    </row>
    <row r="219" spans="1:3" ht="15.75" thickBot="1" x14ac:dyDescent="0.3">
      <c r="A219" s="72"/>
      <c r="B219" s="73" t="s">
        <v>474</v>
      </c>
      <c r="C219" s="74" t="s">
        <v>328</v>
      </c>
    </row>
  </sheetData>
  <mergeCells count="8">
    <mergeCell ref="B8:E8"/>
    <mergeCell ref="F8:F9"/>
    <mergeCell ref="G8:G9"/>
    <mergeCell ref="H8:H9"/>
    <mergeCell ref="B39:E39"/>
    <mergeCell ref="F39:F40"/>
    <mergeCell ref="G39:G40"/>
    <mergeCell ref="H39:H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election activeCell="A3" sqref="A3"/>
    </sheetView>
  </sheetViews>
  <sheetFormatPr defaultRowHeight="15" x14ac:dyDescent="0.25"/>
  <sheetData>
    <row r="1" spans="1:1" x14ac:dyDescent="0.25">
      <c r="A1" t="s">
        <v>200</v>
      </c>
    </row>
    <row r="2" spans="1:1" x14ac:dyDescent="0.25">
      <c r="A2" t="s">
        <v>201</v>
      </c>
    </row>
    <row r="3" spans="1:1" x14ac:dyDescent="0.25">
      <c r="A3" t="s">
        <v>505</v>
      </c>
    </row>
    <row r="4" spans="1:1" x14ac:dyDescent="0.25">
      <c r="A4" t="s">
        <v>202</v>
      </c>
    </row>
    <row r="5" spans="1:1" x14ac:dyDescent="0.25">
      <c r="A5" t="s">
        <v>203</v>
      </c>
    </row>
    <row r="6" spans="1:1" x14ac:dyDescent="0.25">
      <c r="A6" t="s">
        <v>204</v>
      </c>
    </row>
    <row r="7" spans="1:1" x14ac:dyDescent="0.25">
      <c r="A7" t="s">
        <v>205</v>
      </c>
    </row>
    <row r="8" spans="1:1" x14ac:dyDescent="0.25">
      <c r="A8" t="s">
        <v>281</v>
      </c>
    </row>
    <row r="9" spans="1:1" s="35" customFormat="1" x14ac:dyDescent="0.25">
      <c r="A9" s="35" t="s">
        <v>504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2019-02-21T12:06:22Z</dcterms:modified>
</cp:coreProperties>
</file>